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quipment register" sheetId="2" state="visible" r:id="rId2"/>
    <sheet xmlns:r="http://schemas.openxmlformats.org/officeDocument/2006/relationships" name="Sign-out log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Lists" sheetId="5" state="visible" r:id="rId5"/>
  </sheets>
  <definedNames>
    <definedName name="_xlnm._FilterDatabase" localSheetId="1" hidden="1">'Equipment register'!$A$1:$U$501</definedName>
    <definedName name="_xlnm.Print_Titles" localSheetId="1">'Equipment register'!$1:$1</definedName>
    <definedName name="_xlnm._FilterDatabase" localSheetId="2" hidden="1">'Sign-out log'!$A$1:$N$2001</definedName>
    <definedName name="_xlnm.Print_Titles" localSheetId="2">'Sign-out log'!$1:$1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172A"/>
      <sz val="16"/>
    </font>
    <font>
      <b val="1"/>
      <color rgb="000D9488"/>
      <sz val="12"/>
    </font>
    <font>
      <b val="1"/>
      <color rgb="00FFFFFF"/>
    </font>
    <font>
      <b val="1"/>
      <color rgb="000F172A"/>
    </font>
    <font>
      <b val="1"/>
      <color rgb="000D9488"/>
      <u val="single"/>
    </font>
    <font>
      <i val="1"/>
      <color rgb="00475569"/>
    </font>
    <font>
      <color rgb="000F172A"/>
    </font>
  </fonts>
  <fills count="6">
    <fill>
      <patternFill/>
    </fill>
    <fill>
      <patternFill patternType="gray125"/>
    </fill>
    <fill>
      <patternFill patternType="solid">
        <fgColor rgb="000D9488"/>
      </patternFill>
    </fill>
    <fill>
      <patternFill patternType="solid">
        <fgColor rgb="00334155"/>
      </patternFill>
    </fill>
    <fill>
      <patternFill patternType="solid">
        <fgColor rgb="00FFF7D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horizontal="right" vertical="top"/>
    </xf>
    <xf numFmtId="0" fontId="3" fillId="2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4" borderId="0" pivotButton="0" quotePrefix="0" xfId="0"/>
    <xf numFmtId="4" fontId="0" fillId="4" borderId="0" pivotButton="0" quotePrefix="0" xfId="0"/>
    <xf numFmtId="164" fontId="0" fillId="4" borderId="0" pivotButton="0" quotePrefix="0" xfId="0"/>
    <xf numFmtId="1" fontId="0" fillId="4" borderId="0" pivotButton="0" quotePrefix="0" xfId="0"/>
    <xf numFmtId="4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4" fontId="0" fillId="5" borderId="0" pivotButton="0" quotePrefix="0" xfId="0"/>
    <xf numFmtId="0" fontId="0" fillId="5" borderId="0" pivotButton="0" quotePrefix="0" xfId="0"/>
    <xf numFmtId="1" fontId="0" fillId="5" borderId="0" pivotButton="0" quotePrefix="0" xfId="0"/>
    <xf numFmtId="0" fontId="4" fillId="0" borderId="1" pivotButton="0" quotePrefix="0" xfId="0"/>
    <xf numFmtId="0" fontId="4" fillId="5" borderId="1" pivotButton="0" quotePrefix="0" xfId="0"/>
    <xf numFmtId="0" fontId="7" fillId="0" borderId="1" pivotButton="0" quotePrefix="0" xfId="0"/>
    <xf numFmtId="0" fontId="0" fillId="5" borderId="1" pivotButton="0" quotePrefix="0" xfId="0"/>
    <xf numFmtId="165" fontId="0" fillId="5" borderId="1" pivotButton="0" quotePrefix="0" xfId="0"/>
    <xf numFmtId="0" fontId="0" fillId="0" borderId="1" pivotButton="0" quotePrefix="0" xfId="0"/>
    <xf numFmtId="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etavo.com/free-asset-tracking-softwar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asetavo.com/free-asset-tracking-softwar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0" customWidth="1" min="2" max="2"/>
  </cols>
  <sheetData>
    <row r="1">
      <c r="B1" s="1" t="inlineStr">
        <is>
          <t>Equipment tracking spreadsheet &amp; sign-out log</t>
        </is>
      </c>
    </row>
    <row r="2" ht="48" customHeight="1">
      <c r="B2" s="2" t="inlineStr">
        <is>
          <t>Track tools and equipment in Excel or Google Sheets: an equipment register with home location, custodian, condition and service due dates, and a sign-out log that calculates days out and flags overdue returns. Works for construction sites, workshops, facilities teams, schools and labs.</t>
        </is>
      </c>
    </row>
    <row r="4">
      <c r="B4" s="3" t="inlineStr">
        <is>
          <t>How to use it</t>
        </is>
      </c>
    </row>
    <row r="5" ht="15" customHeight="1">
      <c r="A5" s="4" t="inlineStr">
        <is>
          <t>1.</t>
        </is>
      </c>
      <c r="B5" s="2" t="inlineStr">
        <is>
          <t>Read the yellow example rows on both sheets, then delete them.</t>
        </is>
      </c>
    </row>
    <row r="6" ht="30" customHeight="1">
      <c r="A6" s="4" t="inlineStr">
        <is>
          <t>2.</t>
        </is>
      </c>
      <c r="B6" s="2" t="inlineStr">
        <is>
          <t>“Equipment register”: one row per tool or machine with a unique Asset ID (put the same ID on a label). Enter the last service date and the service interval in days to get the next service due date.</t>
        </is>
      </c>
    </row>
    <row r="7" ht="30" customHeight="1">
      <c r="A7" s="4" t="inlineStr">
        <is>
          <t>3.</t>
        </is>
      </c>
      <c r="B7" s="2" t="inlineStr">
        <is>
          <t>“Sign-out log”: add a line every time equipment goes out — date out, Asset ID, who took it, which job or site, condition and the date it is due back.</t>
        </is>
      </c>
    </row>
    <row r="8" ht="30" customHeight="1">
      <c r="A8" s="4" t="inlineStr">
        <is>
          <t>4.</t>
        </is>
      </c>
      <c r="B8" s="2" t="inlineStr">
        <is>
          <t>When it comes back, enter the date returned, its condition and who received it. Days out, Status (Out / Overdue / Returned) and Days overdue calculate themselves.</t>
        </is>
      </c>
    </row>
    <row r="9" ht="30" customHeight="1">
      <c r="A9" s="4" t="inlineStr">
        <is>
          <t>5.</t>
        </is>
      </c>
      <c r="B9" s="2" t="inlineStr">
        <is>
          <t>The register shows whether each item is currently out (from the log) and whether its service is overdue or due within 14 days.</t>
        </is>
      </c>
    </row>
    <row r="10" ht="30" customHeight="1">
      <c r="A10" s="4" t="inlineStr">
        <is>
          <t>6.</t>
        </is>
      </c>
      <c r="B10" s="2" t="inlineStr">
        <is>
          <t>Print a blank paper sign-out sheet for the store or site office from asetavo.com/templates/equipment-tracking-spreadsheet, then type the entries in here.</t>
        </is>
      </c>
    </row>
    <row r="12">
      <c r="B12" s="3" t="inlineStr">
        <is>
          <t>Sheets in this workbook</t>
        </is>
      </c>
    </row>
    <row r="13" ht="15" customHeight="1">
      <c r="A13" s="4" t="inlineStr">
        <is>
          <t>•</t>
        </is>
      </c>
      <c r="B13" s="2" t="inlineStr">
        <is>
          <t>Equipment register — what you own, where it lives, who is responsible, service status and whether it is out.</t>
        </is>
      </c>
    </row>
    <row r="14" ht="15" customHeight="1">
      <c r="A14" s="4" t="inlineStr">
        <is>
          <t>•</t>
        </is>
      </c>
      <c r="B14" s="2" t="inlineStr">
        <is>
          <t>Sign-out log — the check-out / check-in record with days out and overdue formulas.</t>
        </is>
      </c>
    </row>
    <row r="15" ht="15" customHeight="1">
      <c r="A15" s="4" t="inlineStr">
        <is>
          <t>•</t>
        </is>
      </c>
      <c r="B15" s="2" t="inlineStr">
        <is>
          <t>Summary — out now, overdue, returned late, service overdue and counts by category.</t>
        </is>
      </c>
    </row>
    <row r="16" ht="15" customHeight="1">
      <c r="A16" s="4" t="inlineStr">
        <is>
          <t>•</t>
        </is>
      </c>
      <c r="B16" s="2" t="inlineStr">
        <is>
          <t>Lists — dropdown values (categories, conditions, statuses).</t>
        </is>
      </c>
    </row>
    <row r="18">
      <c r="B18" s="3" t="inlineStr">
        <is>
          <t>Using it in Google Sheets</t>
        </is>
      </c>
    </row>
    <row r="19" ht="30" customHeight="1">
      <c r="A19" s="4" t="inlineStr">
        <is>
          <t>•</t>
        </is>
      </c>
      <c r="B19" s="2" t="inlineStr">
        <is>
          <t>Upload the .xlsx file to Google Drive, open it, then choose File → Save as Google Sheets. Or, in a blank Google Sheet, use File → Import → Upload and choose “Replace spreadsheet”.</t>
        </is>
      </c>
    </row>
    <row r="20" ht="30" customHeight="1">
      <c r="A20" s="4" t="inlineStr">
        <is>
          <t>•</t>
        </is>
      </c>
      <c r="B20" s="2" t="inlineStr">
        <is>
          <t>Formulas, dropdown lists and frozen header rows carry over. Check that your spreadsheet locale uses the same date format (File → Settings → Locale) so typed dates are recognised.</t>
        </is>
      </c>
    </row>
    <row r="22">
      <c r="B22" s="3" t="inlineStr">
        <is>
          <t>Moving to Asetavo later</t>
        </is>
      </c>
    </row>
    <row r="23" ht="30" customHeight="1">
      <c r="A23" s="4" t="inlineStr">
        <is>
          <t>•</t>
        </is>
      </c>
      <c r="B23" s="2" t="inlineStr">
        <is>
          <t>The register columns use Asetavo’s asset field names, so the Excel/CSV import wizard can match them; skip the calculated columns.</t>
        </is>
      </c>
    </row>
    <row r="24" ht="30" customHeight="1">
      <c r="A24" s="4" t="inlineStr">
        <is>
          <t>•</t>
        </is>
      </c>
      <c r="B24" s="2" t="inlineStr">
        <is>
          <t>In Asetavo, check-out and check-in with due dates and overdue flags are on the Growth plan; maintenance schedules and work orders are on Business.</t>
        </is>
      </c>
    </row>
    <row r="26">
      <c r="B26" s="3" t="inlineStr">
        <is>
          <t>Colour key</t>
        </is>
      </c>
    </row>
    <row r="27">
      <c r="B27" s="5" t="inlineStr">
        <is>
          <t>Teal header — a column you fill in.</t>
        </is>
      </c>
    </row>
    <row r="28">
      <c r="B28" s="6" t="inlineStr">
        <is>
          <t>Dark header and grey cells — calculated by a formula. Don’t type over these cells.</t>
        </is>
      </c>
    </row>
    <row r="29">
      <c r="B29" s="7" t="inlineStr">
        <is>
          <t>Pale-yellow rows — example rows. Read them, then delete them before you start.</t>
        </is>
      </c>
    </row>
    <row r="31">
      <c r="B31" s="8" t="inlineStr">
        <is>
          <t>Track this automatically with Asetavo — asetavo.com/free-asset-tracking-software</t>
        </is>
      </c>
    </row>
    <row r="32">
      <c r="B32" s="9" t="inlineStr">
        <is>
          <t>Free template from asetavo.com/templates · version 2026-10 · adapt it to your organisation’s policies and accounting rules.</t>
        </is>
      </c>
    </row>
  </sheetData>
  <hyperlinks>
    <hyperlink xmlns:r="http://schemas.openxmlformats.org/officeDocument/2006/relationships" ref="B3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501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8" customWidth="1" min="2" max="2"/>
    <col width="18" customWidth="1" min="3" max="3"/>
    <col width="14" customWidth="1" min="4" max="4"/>
    <col width="14" customWidth="1" min="5" max="5"/>
    <col width="16" customWidth="1" min="6" max="6"/>
    <col width="16" customWidth="1" min="7" max="7"/>
    <col width="18" customWidth="1" min="8" max="8"/>
    <col width="16" customWidth="1" min="9" max="9"/>
    <col width="10" customWidth="1" min="10" max="10"/>
    <col width="12" customWidth="1" min="11" max="11"/>
    <col width="13" customWidth="1" min="12" max="12"/>
    <col width="13" customWidth="1" min="13" max="13"/>
    <col width="11" customWidth="1" min="14" max="14"/>
    <col width="16" customWidth="1" min="15" max="15"/>
    <col width="13" customWidth="1" min="16" max="16"/>
    <col width="11" customWidth="1" min="17" max="17"/>
    <col width="28" customWidth="1" min="18" max="18"/>
    <col width="13" customWidth="1" min="19" max="19"/>
    <col width="16" customWidth="1" min="20" max="20"/>
    <col width="12" customWidth="1" min="21" max="21"/>
  </cols>
  <sheetData>
    <row r="1" ht="32" customHeight="1">
      <c r="A1" s="10" t="inlineStr">
        <is>
          <t>Asset ID</t>
        </is>
      </c>
      <c r="B1" s="10" t="inlineStr">
        <is>
          <t>Asset name</t>
        </is>
      </c>
      <c r="C1" s="10" t="inlineStr">
        <is>
          <t>Category</t>
        </is>
      </c>
      <c r="D1" s="10" t="inlineStr">
        <is>
          <t>Manufacturer</t>
        </is>
      </c>
      <c r="E1" s="10" t="inlineStr">
        <is>
          <t>Model</t>
        </is>
      </c>
      <c r="F1" s="10" t="inlineStr">
        <is>
          <t>Serial number</t>
        </is>
      </c>
      <c r="G1" s="10" t="inlineStr">
        <is>
          <t>Site / property</t>
        </is>
      </c>
      <c r="H1" s="10" t="inlineStr">
        <is>
          <t>Room / location</t>
        </is>
      </c>
      <c r="I1" s="10" t="inlineStr">
        <is>
          <t>Custodian</t>
        </is>
      </c>
      <c r="J1" s="10" t="inlineStr">
        <is>
          <t>Condition</t>
        </is>
      </c>
      <c r="K1" s="10" t="inlineStr">
        <is>
          <t>Status</t>
        </is>
      </c>
      <c r="L1" s="10" t="inlineStr">
        <is>
          <t>Purchase cost</t>
        </is>
      </c>
      <c r="M1" s="10" t="inlineStr">
        <is>
          <t>Acquisition date</t>
        </is>
      </c>
      <c r="N1" s="10" t="inlineStr">
        <is>
          <t>Tag type</t>
        </is>
      </c>
      <c r="O1" s="10" t="inlineStr">
        <is>
          <t>Tag code / EPC</t>
        </is>
      </c>
      <c r="P1" s="10" t="inlineStr">
        <is>
          <t>Last service date</t>
        </is>
      </c>
      <c r="Q1" s="10" t="inlineStr">
        <is>
          <t>Service interval (days)</t>
        </is>
      </c>
      <c r="R1" s="10" t="inlineStr">
        <is>
          <t>Notes</t>
        </is>
      </c>
      <c r="S1" s="11" t="inlineStr">
        <is>
          <t>Next service due</t>
        </is>
      </c>
      <c r="T1" s="11" t="inlineStr">
        <is>
          <t>Service status</t>
        </is>
      </c>
      <c r="U1" s="11" t="inlineStr">
        <is>
          <t>Signed out?</t>
        </is>
      </c>
    </row>
    <row r="2">
      <c r="A2" s="12" t="inlineStr">
        <is>
          <t>EQ-0101</t>
        </is>
      </c>
      <c r="B2" s="12" t="inlineStr">
        <is>
          <t>Hilti TE 30 rotary hammer</t>
        </is>
      </c>
      <c r="C2" s="12" t="inlineStr">
        <is>
          <t>Power tools</t>
        </is>
      </c>
      <c r="D2" s="12" t="inlineStr">
        <is>
          <t>Hilti</t>
        </is>
      </c>
      <c r="E2" s="12" t="inlineStr">
        <is>
          <t>TE 30-A36</t>
        </is>
      </c>
      <c r="F2" s="12" t="inlineStr">
        <is>
          <t>HT3012345</t>
        </is>
      </c>
      <c r="G2" s="12" t="inlineStr">
        <is>
          <t>Main yard</t>
        </is>
      </c>
      <c r="H2" s="12" t="inlineStr">
        <is>
          <t>Tool store</t>
        </is>
      </c>
      <c r="I2" s="12" t="inlineStr">
        <is>
          <t>Store keeper</t>
        </is>
      </c>
      <c r="J2" s="12" t="inlineStr">
        <is>
          <t>Good</t>
        </is>
      </c>
      <c r="K2" s="12" t="inlineStr">
        <is>
          <t>In use</t>
        </is>
      </c>
      <c r="L2" s="13" t="n">
        <v>950</v>
      </c>
      <c r="M2" s="14" t="n">
        <v>45726</v>
      </c>
      <c r="N2" s="12" t="inlineStr">
        <is>
          <t>QR</t>
        </is>
      </c>
      <c r="O2" s="12" t="inlineStr">
        <is>
          <t>EQ-0101</t>
        </is>
      </c>
      <c r="P2" s="14" t="n">
        <v>46113</v>
      </c>
      <c r="Q2" s="15" t="n">
        <v>180</v>
      </c>
      <c r="R2" s="12" t="inlineStr">
        <is>
          <t>Example row — delete before use</t>
        </is>
      </c>
      <c r="S2" s="14">
        <f>IF(OR($P2="",$Q2=""),"",$P2+$Q2)</f>
        <v/>
      </c>
      <c r="T2" s="12">
        <f>IF($S2="","",IF($S2&lt;TODAY(),"Overdue",IF($S2-TODAY()&lt;=14,"Due within 14 days","OK")))</f>
        <v/>
      </c>
      <c r="U2" s="12">
        <f>IF($A2="","",IF(COUNTIFS('Sign-out log'!$B$2:$B$2001,$A2,'Sign-out log'!$A$2:$A$2001,"&lt;&gt;",'Sign-out log'!$H$2:$H$2001,"")&gt;0,"Out","Available"))</f>
        <v/>
      </c>
    </row>
    <row r="3">
      <c r="A3" s="12" t="inlineStr">
        <is>
          <t>EQ-0102</t>
        </is>
      </c>
      <c r="B3" s="12" t="inlineStr">
        <is>
          <t>Bosch GRL 400 H rotary laser</t>
        </is>
      </c>
      <c r="C3" s="12" t="inlineStr">
        <is>
          <t>Measuring &amp; survey</t>
        </is>
      </c>
      <c r="D3" s="12" t="inlineStr">
        <is>
          <t>Bosch</t>
        </is>
      </c>
      <c r="E3" s="12" t="inlineStr">
        <is>
          <t>GRL 400 H</t>
        </is>
      </c>
      <c r="F3" s="12" t="inlineStr">
        <is>
          <t>BSL998877</t>
        </is>
      </c>
      <c r="G3" s="12" t="inlineStr">
        <is>
          <t>Main yard</t>
        </is>
      </c>
      <c r="H3" s="12" t="inlineStr">
        <is>
          <t>Tool store</t>
        </is>
      </c>
      <c r="I3" s="12" t="inlineStr">
        <is>
          <t>Site engineer</t>
        </is>
      </c>
      <c r="J3" s="12" t="inlineStr">
        <is>
          <t>Good</t>
        </is>
      </c>
      <c r="K3" s="12" t="inlineStr">
        <is>
          <t>In use</t>
        </is>
      </c>
      <c r="L3" s="13" t="n">
        <v>1100</v>
      </c>
      <c r="M3" s="14" t="n">
        <v>45506</v>
      </c>
      <c r="N3" s="12" t="inlineStr">
        <is>
          <t>QR</t>
        </is>
      </c>
      <c r="O3" s="12" t="inlineStr">
        <is>
          <t>EQ-0102</t>
        </is>
      </c>
      <c r="P3" s="14" t="n">
        <v>45901</v>
      </c>
      <c r="Q3" s="15" t="n">
        <v>365</v>
      </c>
      <c r="R3" s="12" t="inlineStr">
        <is>
          <t>Example row — delete before use</t>
        </is>
      </c>
      <c r="S3" s="14">
        <f>IF(OR($P3="",$Q3=""),"",$P3+$Q3)</f>
        <v/>
      </c>
      <c r="T3" s="12">
        <f>IF($S3="","",IF($S3&lt;TODAY(),"Overdue",IF($S3-TODAY()&lt;=14,"Due within 14 days","OK")))</f>
        <v/>
      </c>
      <c r="U3" s="12">
        <f>IF($A3="","",IF(COUNTIFS('Sign-out log'!$B$2:$B$2001,$A3,'Sign-out log'!$A$2:$A$2001,"&lt;&gt;",'Sign-out log'!$H$2:$H$2001,"")&gt;0,"Out","Available"))</f>
        <v/>
      </c>
    </row>
    <row r="4">
      <c r="A4" s="12" t="inlineStr">
        <is>
          <t>EQ-0103</t>
        </is>
      </c>
      <c r="B4" s="12" t="inlineStr">
        <is>
          <t>Honda EU22i generator</t>
        </is>
      </c>
      <c r="C4" s="12" t="inlineStr">
        <is>
          <t>Generators &amp; compressors</t>
        </is>
      </c>
      <c r="D4" s="12" t="inlineStr">
        <is>
          <t>Honda</t>
        </is>
      </c>
      <c r="E4" s="12" t="inlineStr">
        <is>
          <t>EU22i</t>
        </is>
      </c>
      <c r="F4" s="12" t="inlineStr">
        <is>
          <t>EAMJ-1234567</t>
        </is>
      </c>
      <c r="G4" s="12" t="inlineStr">
        <is>
          <t>Main yard</t>
        </is>
      </c>
      <c r="H4" s="12" t="inlineStr">
        <is>
          <t>Plant shed</t>
        </is>
      </c>
      <c r="I4" s="12" t="inlineStr">
        <is>
          <t>Plant supervisor</t>
        </is>
      </c>
      <c r="J4" s="12" t="inlineStr">
        <is>
          <t>Fair</t>
        </is>
      </c>
      <c r="K4" s="12" t="inlineStr">
        <is>
          <t>In use</t>
        </is>
      </c>
      <c r="L4" s="13" t="n">
        <v>1350</v>
      </c>
      <c r="M4" s="14" t="n">
        <v>44868</v>
      </c>
      <c r="N4" s="12" t="inlineStr">
        <is>
          <t>Barcode</t>
        </is>
      </c>
      <c r="O4" s="12" t="inlineStr">
        <is>
          <t>EQ-0103</t>
        </is>
      </c>
      <c r="P4" s="14" t="n">
        <v>46218</v>
      </c>
      <c r="Q4" s="15" t="n">
        <v>90</v>
      </c>
      <c r="R4" s="12" t="inlineStr">
        <is>
          <t>Example row — delete before use</t>
        </is>
      </c>
      <c r="S4" s="14">
        <f>IF(OR($P4="",$Q4=""),"",$P4+$Q4)</f>
        <v/>
      </c>
      <c r="T4" s="12">
        <f>IF($S4="","",IF($S4&lt;TODAY(),"Overdue",IF($S4-TODAY()&lt;=14,"Due within 14 days","OK")))</f>
        <v/>
      </c>
      <c r="U4" s="12">
        <f>IF($A4="","",IF(COUNTIFS('Sign-out log'!$B$2:$B$2001,$A4,'Sign-out log'!$A$2:$A$2001,"&lt;&gt;",'Sign-out log'!$H$2:$H$2001,"")&gt;0,"Out","Available"))</f>
        <v/>
      </c>
    </row>
    <row r="5">
      <c r="A5" s="12" t="inlineStr">
        <is>
          <t>EQ-0104</t>
        </is>
      </c>
      <c r="B5" s="12" t="inlineStr">
        <is>
          <t>Aluminium scaffold tower 6 m</t>
        </is>
      </c>
      <c r="C5" s="12" t="inlineStr">
        <is>
          <t>Access equipment</t>
        </is>
      </c>
      <c r="D5" s="12" t="n"/>
      <c r="E5" s="12" t="n"/>
      <c r="F5" s="12" t="n"/>
      <c r="G5" s="12" t="inlineStr">
        <is>
          <t>Main yard</t>
        </is>
      </c>
      <c r="H5" s="12" t="inlineStr">
        <is>
          <t>Racking bay 2</t>
        </is>
      </c>
      <c r="I5" s="12" t="inlineStr">
        <is>
          <t>Store keeper</t>
        </is>
      </c>
      <c r="J5" s="12" t="inlineStr">
        <is>
          <t>Good</t>
        </is>
      </c>
      <c r="K5" s="12" t="inlineStr">
        <is>
          <t>In store</t>
        </is>
      </c>
      <c r="L5" s="13" t="n">
        <v>1800</v>
      </c>
      <c r="M5" s="14" t="n">
        <v>45068</v>
      </c>
      <c r="N5" s="12" t="inlineStr">
        <is>
          <t>QR</t>
        </is>
      </c>
      <c r="O5" s="12" t="inlineStr">
        <is>
          <t>EQ-0104</t>
        </is>
      </c>
      <c r="P5" s="14" t="n">
        <v>46266</v>
      </c>
      <c r="Q5" s="15" t="n">
        <v>180</v>
      </c>
      <c r="R5" s="12" t="inlineStr">
        <is>
          <t>Example row — delete before use — inspect before every use</t>
        </is>
      </c>
      <c r="S5" s="14">
        <f>IF(OR($P5="",$Q5=""),"",$P5+$Q5)</f>
        <v/>
      </c>
      <c r="T5" s="12">
        <f>IF($S5="","",IF($S5&lt;TODAY(),"Overdue",IF($S5-TODAY()&lt;=14,"Due within 14 days","OK")))</f>
        <v/>
      </c>
      <c r="U5" s="12">
        <f>IF($A5="","",IF(COUNTIFS('Sign-out log'!$B$2:$B$2001,$A5,'Sign-out log'!$A$2:$A$2001,"&lt;&gt;",'Sign-out log'!$H$2:$H$2001,"")&gt;0,"Out","Available"))</f>
        <v/>
      </c>
    </row>
    <row r="6">
      <c r="L6" s="16" t="n"/>
      <c r="M6" s="17" t="n"/>
      <c r="P6" s="17" t="n"/>
      <c r="Q6" s="18" t="n"/>
      <c r="S6" s="19">
        <f>IF(OR($P6="",$Q6=""),"",$P6+$Q6)</f>
        <v/>
      </c>
      <c r="T6" s="20">
        <f>IF($S6="","",IF($S6&lt;TODAY(),"Overdue",IF($S6-TODAY()&lt;=14,"Due within 14 days","OK")))</f>
        <v/>
      </c>
      <c r="U6" s="20">
        <f>IF($A6="","",IF(COUNTIFS('Sign-out log'!$B$2:$B$2001,$A6,'Sign-out log'!$A$2:$A$2001,"&lt;&gt;",'Sign-out log'!$H$2:$H$2001,"")&gt;0,"Out","Available"))</f>
        <v/>
      </c>
    </row>
    <row r="7">
      <c r="L7" s="16" t="n"/>
      <c r="M7" s="17" t="n"/>
      <c r="P7" s="17" t="n"/>
      <c r="Q7" s="18" t="n"/>
      <c r="S7" s="19">
        <f>IF(OR($P7="",$Q7=""),"",$P7+$Q7)</f>
        <v/>
      </c>
      <c r="T7" s="20">
        <f>IF($S7="","",IF($S7&lt;TODAY(),"Overdue",IF($S7-TODAY()&lt;=14,"Due within 14 days","OK")))</f>
        <v/>
      </c>
      <c r="U7" s="20">
        <f>IF($A7="","",IF(COUNTIFS('Sign-out log'!$B$2:$B$2001,$A7,'Sign-out log'!$A$2:$A$2001,"&lt;&gt;",'Sign-out log'!$H$2:$H$2001,"")&gt;0,"Out","Available"))</f>
        <v/>
      </c>
    </row>
    <row r="8">
      <c r="L8" s="16" t="n"/>
      <c r="M8" s="17" t="n"/>
      <c r="P8" s="17" t="n"/>
      <c r="Q8" s="18" t="n"/>
      <c r="S8" s="19">
        <f>IF(OR($P8="",$Q8=""),"",$P8+$Q8)</f>
        <v/>
      </c>
      <c r="T8" s="20">
        <f>IF($S8="","",IF($S8&lt;TODAY(),"Overdue",IF($S8-TODAY()&lt;=14,"Due within 14 days","OK")))</f>
        <v/>
      </c>
      <c r="U8" s="20">
        <f>IF($A8="","",IF(COUNTIFS('Sign-out log'!$B$2:$B$2001,$A8,'Sign-out log'!$A$2:$A$2001,"&lt;&gt;",'Sign-out log'!$H$2:$H$2001,"")&gt;0,"Out","Available"))</f>
        <v/>
      </c>
    </row>
    <row r="9">
      <c r="L9" s="16" t="n"/>
      <c r="M9" s="17" t="n"/>
      <c r="P9" s="17" t="n"/>
      <c r="Q9" s="18" t="n"/>
      <c r="S9" s="19">
        <f>IF(OR($P9="",$Q9=""),"",$P9+$Q9)</f>
        <v/>
      </c>
      <c r="T9" s="20">
        <f>IF($S9="","",IF($S9&lt;TODAY(),"Overdue",IF($S9-TODAY()&lt;=14,"Due within 14 days","OK")))</f>
        <v/>
      </c>
      <c r="U9" s="20">
        <f>IF($A9="","",IF(COUNTIFS('Sign-out log'!$B$2:$B$2001,$A9,'Sign-out log'!$A$2:$A$2001,"&lt;&gt;",'Sign-out log'!$H$2:$H$2001,"")&gt;0,"Out","Available"))</f>
        <v/>
      </c>
    </row>
    <row r="10">
      <c r="L10" s="16" t="n"/>
      <c r="M10" s="17" t="n"/>
      <c r="P10" s="17" t="n"/>
      <c r="Q10" s="18" t="n"/>
      <c r="S10" s="19">
        <f>IF(OR($P10="",$Q10=""),"",$P10+$Q10)</f>
        <v/>
      </c>
      <c r="T10" s="20">
        <f>IF($S10="","",IF($S10&lt;TODAY(),"Overdue",IF($S10-TODAY()&lt;=14,"Due within 14 days","OK")))</f>
        <v/>
      </c>
      <c r="U10" s="20">
        <f>IF($A10="","",IF(COUNTIFS('Sign-out log'!$B$2:$B$2001,$A10,'Sign-out log'!$A$2:$A$2001,"&lt;&gt;",'Sign-out log'!$H$2:$H$2001,"")&gt;0,"Out","Available"))</f>
        <v/>
      </c>
    </row>
    <row r="11">
      <c r="L11" s="16" t="n"/>
      <c r="M11" s="17" t="n"/>
      <c r="P11" s="17" t="n"/>
      <c r="Q11" s="18" t="n"/>
      <c r="S11" s="19">
        <f>IF(OR($P11="",$Q11=""),"",$P11+$Q11)</f>
        <v/>
      </c>
      <c r="T11" s="20">
        <f>IF($S11="","",IF($S11&lt;TODAY(),"Overdue",IF($S11-TODAY()&lt;=14,"Due within 14 days","OK")))</f>
        <v/>
      </c>
      <c r="U11" s="20">
        <f>IF($A11="","",IF(COUNTIFS('Sign-out log'!$B$2:$B$2001,$A11,'Sign-out log'!$A$2:$A$2001,"&lt;&gt;",'Sign-out log'!$H$2:$H$2001,"")&gt;0,"Out","Available"))</f>
        <v/>
      </c>
    </row>
    <row r="12">
      <c r="L12" s="16" t="n"/>
      <c r="M12" s="17" t="n"/>
      <c r="P12" s="17" t="n"/>
      <c r="Q12" s="18" t="n"/>
      <c r="S12" s="19">
        <f>IF(OR($P12="",$Q12=""),"",$P12+$Q12)</f>
        <v/>
      </c>
      <c r="T12" s="20">
        <f>IF($S12="","",IF($S12&lt;TODAY(),"Overdue",IF($S12-TODAY()&lt;=14,"Due within 14 days","OK")))</f>
        <v/>
      </c>
      <c r="U12" s="20">
        <f>IF($A12="","",IF(COUNTIFS('Sign-out log'!$B$2:$B$2001,$A12,'Sign-out log'!$A$2:$A$2001,"&lt;&gt;",'Sign-out log'!$H$2:$H$2001,"")&gt;0,"Out","Available"))</f>
        <v/>
      </c>
    </row>
    <row r="13">
      <c r="L13" s="16" t="n"/>
      <c r="M13" s="17" t="n"/>
      <c r="P13" s="17" t="n"/>
      <c r="Q13" s="18" t="n"/>
      <c r="S13" s="19">
        <f>IF(OR($P13="",$Q13=""),"",$P13+$Q13)</f>
        <v/>
      </c>
      <c r="T13" s="20">
        <f>IF($S13="","",IF($S13&lt;TODAY(),"Overdue",IF($S13-TODAY()&lt;=14,"Due within 14 days","OK")))</f>
        <v/>
      </c>
      <c r="U13" s="20">
        <f>IF($A13="","",IF(COUNTIFS('Sign-out log'!$B$2:$B$2001,$A13,'Sign-out log'!$A$2:$A$2001,"&lt;&gt;",'Sign-out log'!$H$2:$H$2001,"")&gt;0,"Out","Available"))</f>
        <v/>
      </c>
    </row>
    <row r="14">
      <c r="L14" s="16" t="n"/>
      <c r="M14" s="17" t="n"/>
      <c r="P14" s="17" t="n"/>
      <c r="Q14" s="18" t="n"/>
      <c r="S14" s="19">
        <f>IF(OR($P14="",$Q14=""),"",$P14+$Q14)</f>
        <v/>
      </c>
      <c r="T14" s="20">
        <f>IF($S14="","",IF($S14&lt;TODAY(),"Overdue",IF($S14-TODAY()&lt;=14,"Due within 14 days","OK")))</f>
        <v/>
      </c>
      <c r="U14" s="20">
        <f>IF($A14="","",IF(COUNTIFS('Sign-out log'!$B$2:$B$2001,$A14,'Sign-out log'!$A$2:$A$2001,"&lt;&gt;",'Sign-out log'!$H$2:$H$2001,"")&gt;0,"Out","Available"))</f>
        <v/>
      </c>
    </row>
    <row r="15">
      <c r="L15" s="16" t="n"/>
      <c r="M15" s="17" t="n"/>
      <c r="P15" s="17" t="n"/>
      <c r="Q15" s="18" t="n"/>
      <c r="S15" s="19">
        <f>IF(OR($P15="",$Q15=""),"",$P15+$Q15)</f>
        <v/>
      </c>
      <c r="T15" s="20">
        <f>IF($S15="","",IF($S15&lt;TODAY(),"Overdue",IF($S15-TODAY()&lt;=14,"Due within 14 days","OK")))</f>
        <v/>
      </c>
      <c r="U15" s="20">
        <f>IF($A15="","",IF(COUNTIFS('Sign-out log'!$B$2:$B$2001,$A15,'Sign-out log'!$A$2:$A$2001,"&lt;&gt;",'Sign-out log'!$H$2:$H$2001,"")&gt;0,"Out","Available"))</f>
        <v/>
      </c>
    </row>
    <row r="16">
      <c r="L16" s="16" t="n"/>
      <c r="M16" s="17" t="n"/>
      <c r="P16" s="17" t="n"/>
      <c r="Q16" s="18" t="n"/>
      <c r="S16" s="19">
        <f>IF(OR($P16="",$Q16=""),"",$P16+$Q16)</f>
        <v/>
      </c>
      <c r="T16" s="20">
        <f>IF($S16="","",IF($S16&lt;TODAY(),"Overdue",IF($S16-TODAY()&lt;=14,"Due within 14 days","OK")))</f>
        <v/>
      </c>
      <c r="U16" s="20">
        <f>IF($A16="","",IF(COUNTIFS('Sign-out log'!$B$2:$B$2001,$A16,'Sign-out log'!$A$2:$A$2001,"&lt;&gt;",'Sign-out log'!$H$2:$H$2001,"")&gt;0,"Out","Available"))</f>
        <v/>
      </c>
    </row>
    <row r="17">
      <c r="L17" s="16" t="n"/>
      <c r="M17" s="17" t="n"/>
      <c r="P17" s="17" t="n"/>
      <c r="Q17" s="18" t="n"/>
      <c r="S17" s="19">
        <f>IF(OR($P17="",$Q17=""),"",$P17+$Q17)</f>
        <v/>
      </c>
      <c r="T17" s="20">
        <f>IF($S17="","",IF($S17&lt;TODAY(),"Overdue",IF($S17-TODAY()&lt;=14,"Due within 14 days","OK")))</f>
        <v/>
      </c>
      <c r="U17" s="20">
        <f>IF($A17="","",IF(COUNTIFS('Sign-out log'!$B$2:$B$2001,$A17,'Sign-out log'!$A$2:$A$2001,"&lt;&gt;",'Sign-out log'!$H$2:$H$2001,"")&gt;0,"Out","Available"))</f>
        <v/>
      </c>
    </row>
    <row r="18">
      <c r="L18" s="16" t="n"/>
      <c r="M18" s="17" t="n"/>
      <c r="P18" s="17" t="n"/>
      <c r="Q18" s="18" t="n"/>
      <c r="S18" s="19">
        <f>IF(OR($P18="",$Q18=""),"",$P18+$Q18)</f>
        <v/>
      </c>
      <c r="T18" s="20">
        <f>IF($S18="","",IF($S18&lt;TODAY(),"Overdue",IF($S18-TODAY()&lt;=14,"Due within 14 days","OK")))</f>
        <v/>
      </c>
      <c r="U18" s="20">
        <f>IF($A18="","",IF(COUNTIFS('Sign-out log'!$B$2:$B$2001,$A18,'Sign-out log'!$A$2:$A$2001,"&lt;&gt;",'Sign-out log'!$H$2:$H$2001,"")&gt;0,"Out","Available"))</f>
        <v/>
      </c>
    </row>
    <row r="19">
      <c r="L19" s="16" t="n"/>
      <c r="M19" s="17" t="n"/>
      <c r="P19" s="17" t="n"/>
      <c r="Q19" s="18" t="n"/>
      <c r="S19" s="19">
        <f>IF(OR($P19="",$Q19=""),"",$P19+$Q19)</f>
        <v/>
      </c>
      <c r="T19" s="20">
        <f>IF($S19="","",IF($S19&lt;TODAY(),"Overdue",IF($S19-TODAY()&lt;=14,"Due within 14 days","OK")))</f>
        <v/>
      </c>
      <c r="U19" s="20">
        <f>IF($A19="","",IF(COUNTIFS('Sign-out log'!$B$2:$B$2001,$A19,'Sign-out log'!$A$2:$A$2001,"&lt;&gt;",'Sign-out log'!$H$2:$H$2001,"")&gt;0,"Out","Available"))</f>
        <v/>
      </c>
    </row>
    <row r="20">
      <c r="L20" s="16" t="n"/>
      <c r="M20" s="17" t="n"/>
      <c r="P20" s="17" t="n"/>
      <c r="Q20" s="18" t="n"/>
      <c r="S20" s="19">
        <f>IF(OR($P20="",$Q20=""),"",$P20+$Q20)</f>
        <v/>
      </c>
      <c r="T20" s="20">
        <f>IF($S20="","",IF($S20&lt;TODAY(),"Overdue",IF($S20-TODAY()&lt;=14,"Due within 14 days","OK")))</f>
        <v/>
      </c>
      <c r="U20" s="20">
        <f>IF($A20="","",IF(COUNTIFS('Sign-out log'!$B$2:$B$2001,$A20,'Sign-out log'!$A$2:$A$2001,"&lt;&gt;",'Sign-out log'!$H$2:$H$2001,"")&gt;0,"Out","Available"))</f>
        <v/>
      </c>
    </row>
    <row r="21">
      <c r="L21" s="16" t="n"/>
      <c r="M21" s="17" t="n"/>
      <c r="P21" s="17" t="n"/>
      <c r="Q21" s="18" t="n"/>
      <c r="S21" s="19">
        <f>IF(OR($P21="",$Q21=""),"",$P21+$Q21)</f>
        <v/>
      </c>
      <c r="T21" s="20">
        <f>IF($S21="","",IF($S21&lt;TODAY(),"Overdue",IF($S21-TODAY()&lt;=14,"Due within 14 days","OK")))</f>
        <v/>
      </c>
      <c r="U21" s="20">
        <f>IF($A21="","",IF(COUNTIFS('Sign-out log'!$B$2:$B$2001,$A21,'Sign-out log'!$A$2:$A$2001,"&lt;&gt;",'Sign-out log'!$H$2:$H$2001,"")&gt;0,"Out","Available"))</f>
        <v/>
      </c>
    </row>
    <row r="22">
      <c r="L22" s="16" t="n"/>
      <c r="M22" s="17" t="n"/>
      <c r="P22" s="17" t="n"/>
      <c r="Q22" s="18" t="n"/>
      <c r="S22" s="19">
        <f>IF(OR($P22="",$Q22=""),"",$P22+$Q22)</f>
        <v/>
      </c>
      <c r="T22" s="20">
        <f>IF($S22="","",IF($S22&lt;TODAY(),"Overdue",IF($S22-TODAY()&lt;=14,"Due within 14 days","OK")))</f>
        <v/>
      </c>
      <c r="U22" s="20">
        <f>IF($A22="","",IF(COUNTIFS('Sign-out log'!$B$2:$B$2001,$A22,'Sign-out log'!$A$2:$A$2001,"&lt;&gt;",'Sign-out log'!$H$2:$H$2001,"")&gt;0,"Out","Available"))</f>
        <v/>
      </c>
    </row>
    <row r="23">
      <c r="L23" s="16" t="n"/>
      <c r="M23" s="17" t="n"/>
      <c r="P23" s="17" t="n"/>
      <c r="Q23" s="18" t="n"/>
      <c r="S23" s="19">
        <f>IF(OR($P23="",$Q23=""),"",$P23+$Q23)</f>
        <v/>
      </c>
      <c r="T23" s="20">
        <f>IF($S23="","",IF($S23&lt;TODAY(),"Overdue",IF($S23-TODAY()&lt;=14,"Due within 14 days","OK")))</f>
        <v/>
      </c>
      <c r="U23" s="20">
        <f>IF($A23="","",IF(COUNTIFS('Sign-out log'!$B$2:$B$2001,$A23,'Sign-out log'!$A$2:$A$2001,"&lt;&gt;",'Sign-out log'!$H$2:$H$2001,"")&gt;0,"Out","Available"))</f>
        <v/>
      </c>
    </row>
    <row r="24">
      <c r="L24" s="16" t="n"/>
      <c r="M24" s="17" t="n"/>
      <c r="P24" s="17" t="n"/>
      <c r="Q24" s="18" t="n"/>
      <c r="S24" s="19">
        <f>IF(OR($P24="",$Q24=""),"",$P24+$Q24)</f>
        <v/>
      </c>
      <c r="T24" s="20">
        <f>IF($S24="","",IF($S24&lt;TODAY(),"Overdue",IF($S24-TODAY()&lt;=14,"Due within 14 days","OK")))</f>
        <v/>
      </c>
      <c r="U24" s="20">
        <f>IF($A24="","",IF(COUNTIFS('Sign-out log'!$B$2:$B$2001,$A24,'Sign-out log'!$A$2:$A$2001,"&lt;&gt;",'Sign-out log'!$H$2:$H$2001,"")&gt;0,"Out","Available"))</f>
        <v/>
      </c>
    </row>
    <row r="25">
      <c r="L25" s="16" t="n"/>
      <c r="M25" s="17" t="n"/>
      <c r="P25" s="17" t="n"/>
      <c r="Q25" s="18" t="n"/>
      <c r="S25" s="19">
        <f>IF(OR($P25="",$Q25=""),"",$P25+$Q25)</f>
        <v/>
      </c>
      <c r="T25" s="20">
        <f>IF($S25="","",IF($S25&lt;TODAY(),"Overdue",IF($S25-TODAY()&lt;=14,"Due within 14 days","OK")))</f>
        <v/>
      </c>
      <c r="U25" s="20">
        <f>IF($A25="","",IF(COUNTIFS('Sign-out log'!$B$2:$B$2001,$A25,'Sign-out log'!$A$2:$A$2001,"&lt;&gt;",'Sign-out log'!$H$2:$H$2001,"")&gt;0,"Out","Available"))</f>
        <v/>
      </c>
    </row>
    <row r="26">
      <c r="L26" s="16" t="n"/>
      <c r="M26" s="17" t="n"/>
      <c r="P26" s="17" t="n"/>
      <c r="Q26" s="18" t="n"/>
      <c r="S26" s="19">
        <f>IF(OR($P26="",$Q26=""),"",$P26+$Q26)</f>
        <v/>
      </c>
      <c r="T26" s="20">
        <f>IF($S26="","",IF($S26&lt;TODAY(),"Overdue",IF($S26-TODAY()&lt;=14,"Due within 14 days","OK")))</f>
        <v/>
      </c>
      <c r="U26" s="20">
        <f>IF($A26="","",IF(COUNTIFS('Sign-out log'!$B$2:$B$2001,$A26,'Sign-out log'!$A$2:$A$2001,"&lt;&gt;",'Sign-out log'!$H$2:$H$2001,"")&gt;0,"Out","Available"))</f>
        <v/>
      </c>
    </row>
    <row r="27">
      <c r="L27" s="16" t="n"/>
      <c r="M27" s="17" t="n"/>
      <c r="P27" s="17" t="n"/>
      <c r="Q27" s="18" t="n"/>
      <c r="S27" s="19">
        <f>IF(OR($P27="",$Q27=""),"",$P27+$Q27)</f>
        <v/>
      </c>
      <c r="T27" s="20">
        <f>IF($S27="","",IF($S27&lt;TODAY(),"Overdue",IF($S27-TODAY()&lt;=14,"Due within 14 days","OK")))</f>
        <v/>
      </c>
      <c r="U27" s="20">
        <f>IF($A27="","",IF(COUNTIFS('Sign-out log'!$B$2:$B$2001,$A27,'Sign-out log'!$A$2:$A$2001,"&lt;&gt;",'Sign-out log'!$H$2:$H$2001,"")&gt;0,"Out","Available"))</f>
        <v/>
      </c>
    </row>
    <row r="28">
      <c r="L28" s="16" t="n"/>
      <c r="M28" s="17" t="n"/>
      <c r="P28" s="17" t="n"/>
      <c r="Q28" s="18" t="n"/>
      <c r="S28" s="19">
        <f>IF(OR($P28="",$Q28=""),"",$P28+$Q28)</f>
        <v/>
      </c>
      <c r="T28" s="20">
        <f>IF($S28="","",IF($S28&lt;TODAY(),"Overdue",IF($S28-TODAY()&lt;=14,"Due within 14 days","OK")))</f>
        <v/>
      </c>
      <c r="U28" s="20">
        <f>IF($A28="","",IF(COUNTIFS('Sign-out log'!$B$2:$B$2001,$A28,'Sign-out log'!$A$2:$A$2001,"&lt;&gt;",'Sign-out log'!$H$2:$H$2001,"")&gt;0,"Out","Available"))</f>
        <v/>
      </c>
    </row>
    <row r="29">
      <c r="L29" s="16" t="n"/>
      <c r="M29" s="17" t="n"/>
      <c r="P29" s="17" t="n"/>
      <c r="Q29" s="18" t="n"/>
      <c r="S29" s="19">
        <f>IF(OR($P29="",$Q29=""),"",$P29+$Q29)</f>
        <v/>
      </c>
      <c r="T29" s="20">
        <f>IF($S29="","",IF($S29&lt;TODAY(),"Overdue",IF($S29-TODAY()&lt;=14,"Due within 14 days","OK")))</f>
        <v/>
      </c>
      <c r="U29" s="20">
        <f>IF($A29="","",IF(COUNTIFS('Sign-out log'!$B$2:$B$2001,$A29,'Sign-out log'!$A$2:$A$2001,"&lt;&gt;",'Sign-out log'!$H$2:$H$2001,"")&gt;0,"Out","Available"))</f>
        <v/>
      </c>
    </row>
    <row r="30">
      <c r="L30" s="16" t="n"/>
      <c r="M30" s="17" t="n"/>
      <c r="P30" s="17" t="n"/>
      <c r="Q30" s="18" t="n"/>
      <c r="S30" s="19">
        <f>IF(OR($P30="",$Q30=""),"",$P30+$Q30)</f>
        <v/>
      </c>
      <c r="T30" s="20">
        <f>IF($S30="","",IF($S30&lt;TODAY(),"Overdue",IF($S30-TODAY()&lt;=14,"Due within 14 days","OK")))</f>
        <v/>
      </c>
      <c r="U30" s="20">
        <f>IF($A30="","",IF(COUNTIFS('Sign-out log'!$B$2:$B$2001,$A30,'Sign-out log'!$A$2:$A$2001,"&lt;&gt;",'Sign-out log'!$H$2:$H$2001,"")&gt;0,"Out","Available"))</f>
        <v/>
      </c>
    </row>
    <row r="31">
      <c r="L31" s="16" t="n"/>
      <c r="M31" s="17" t="n"/>
      <c r="P31" s="17" t="n"/>
      <c r="Q31" s="18" t="n"/>
      <c r="S31" s="19">
        <f>IF(OR($P31="",$Q31=""),"",$P31+$Q31)</f>
        <v/>
      </c>
      <c r="T31" s="20">
        <f>IF($S31="","",IF($S31&lt;TODAY(),"Overdue",IF($S31-TODAY()&lt;=14,"Due within 14 days","OK")))</f>
        <v/>
      </c>
      <c r="U31" s="20">
        <f>IF($A31="","",IF(COUNTIFS('Sign-out log'!$B$2:$B$2001,$A31,'Sign-out log'!$A$2:$A$2001,"&lt;&gt;",'Sign-out log'!$H$2:$H$2001,"")&gt;0,"Out","Available"))</f>
        <v/>
      </c>
    </row>
    <row r="32">
      <c r="L32" s="16" t="n"/>
      <c r="M32" s="17" t="n"/>
      <c r="P32" s="17" t="n"/>
      <c r="Q32" s="18" t="n"/>
      <c r="S32" s="19">
        <f>IF(OR($P32="",$Q32=""),"",$P32+$Q32)</f>
        <v/>
      </c>
      <c r="T32" s="20">
        <f>IF($S32="","",IF($S32&lt;TODAY(),"Overdue",IF($S32-TODAY()&lt;=14,"Due within 14 days","OK")))</f>
        <v/>
      </c>
      <c r="U32" s="20">
        <f>IF($A32="","",IF(COUNTIFS('Sign-out log'!$B$2:$B$2001,$A32,'Sign-out log'!$A$2:$A$2001,"&lt;&gt;",'Sign-out log'!$H$2:$H$2001,"")&gt;0,"Out","Available"))</f>
        <v/>
      </c>
    </row>
    <row r="33">
      <c r="L33" s="16" t="n"/>
      <c r="M33" s="17" t="n"/>
      <c r="P33" s="17" t="n"/>
      <c r="Q33" s="18" t="n"/>
      <c r="S33" s="19">
        <f>IF(OR($P33="",$Q33=""),"",$P33+$Q33)</f>
        <v/>
      </c>
      <c r="T33" s="20">
        <f>IF($S33="","",IF($S33&lt;TODAY(),"Overdue",IF($S33-TODAY()&lt;=14,"Due within 14 days","OK")))</f>
        <v/>
      </c>
      <c r="U33" s="20">
        <f>IF($A33="","",IF(COUNTIFS('Sign-out log'!$B$2:$B$2001,$A33,'Sign-out log'!$A$2:$A$2001,"&lt;&gt;",'Sign-out log'!$H$2:$H$2001,"")&gt;0,"Out","Available"))</f>
        <v/>
      </c>
    </row>
    <row r="34">
      <c r="L34" s="16" t="n"/>
      <c r="M34" s="17" t="n"/>
      <c r="P34" s="17" t="n"/>
      <c r="Q34" s="18" t="n"/>
      <c r="S34" s="19">
        <f>IF(OR($P34="",$Q34=""),"",$P34+$Q34)</f>
        <v/>
      </c>
      <c r="T34" s="20">
        <f>IF($S34="","",IF($S34&lt;TODAY(),"Overdue",IF($S34-TODAY()&lt;=14,"Due within 14 days","OK")))</f>
        <v/>
      </c>
      <c r="U34" s="20">
        <f>IF($A34="","",IF(COUNTIFS('Sign-out log'!$B$2:$B$2001,$A34,'Sign-out log'!$A$2:$A$2001,"&lt;&gt;",'Sign-out log'!$H$2:$H$2001,"")&gt;0,"Out","Available"))</f>
        <v/>
      </c>
    </row>
    <row r="35">
      <c r="L35" s="16" t="n"/>
      <c r="M35" s="17" t="n"/>
      <c r="P35" s="17" t="n"/>
      <c r="Q35" s="18" t="n"/>
      <c r="S35" s="19">
        <f>IF(OR($P35="",$Q35=""),"",$P35+$Q35)</f>
        <v/>
      </c>
      <c r="T35" s="20">
        <f>IF($S35="","",IF($S35&lt;TODAY(),"Overdue",IF($S35-TODAY()&lt;=14,"Due within 14 days","OK")))</f>
        <v/>
      </c>
      <c r="U35" s="20">
        <f>IF($A35="","",IF(COUNTIFS('Sign-out log'!$B$2:$B$2001,$A35,'Sign-out log'!$A$2:$A$2001,"&lt;&gt;",'Sign-out log'!$H$2:$H$2001,"")&gt;0,"Out","Available"))</f>
        <v/>
      </c>
    </row>
    <row r="36">
      <c r="L36" s="16" t="n"/>
      <c r="M36" s="17" t="n"/>
      <c r="P36" s="17" t="n"/>
      <c r="Q36" s="18" t="n"/>
      <c r="S36" s="19">
        <f>IF(OR($P36="",$Q36=""),"",$P36+$Q36)</f>
        <v/>
      </c>
      <c r="T36" s="20">
        <f>IF($S36="","",IF($S36&lt;TODAY(),"Overdue",IF($S36-TODAY()&lt;=14,"Due within 14 days","OK")))</f>
        <v/>
      </c>
      <c r="U36" s="20">
        <f>IF($A36="","",IF(COUNTIFS('Sign-out log'!$B$2:$B$2001,$A36,'Sign-out log'!$A$2:$A$2001,"&lt;&gt;",'Sign-out log'!$H$2:$H$2001,"")&gt;0,"Out","Available"))</f>
        <v/>
      </c>
    </row>
    <row r="37">
      <c r="L37" s="16" t="n"/>
      <c r="M37" s="17" t="n"/>
      <c r="P37" s="17" t="n"/>
      <c r="Q37" s="18" t="n"/>
      <c r="S37" s="19">
        <f>IF(OR($P37="",$Q37=""),"",$P37+$Q37)</f>
        <v/>
      </c>
      <c r="T37" s="20">
        <f>IF($S37="","",IF($S37&lt;TODAY(),"Overdue",IF($S37-TODAY()&lt;=14,"Due within 14 days","OK")))</f>
        <v/>
      </c>
      <c r="U37" s="20">
        <f>IF($A37="","",IF(COUNTIFS('Sign-out log'!$B$2:$B$2001,$A37,'Sign-out log'!$A$2:$A$2001,"&lt;&gt;",'Sign-out log'!$H$2:$H$2001,"")&gt;0,"Out","Available"))</f>
        <v/>
      </c>
    </row>
    <row r="38">
      <c r="L38" s="16" t="n"/>
      <c r="M38" s="17" t="n"/>
      <c r="P38" s="17" t="n"/>
      <c r="Q38" s="18" t="n"/>
      <c r="S38" s="19">
        <f>IF(OR($P38="",$Q38=""),"",$P38+$Q38)</f>
        <v/>
      </c>
      <c r="T38" s="20">
        <f>IF($S38="","",IF($S38&lt;TODAY(),"Overdue",IF($S38-TODAY()&lt;=14,"Due within 14 days","OK")))</f>
        <v/>
      </c>
      <c r="U38" s="20">
        <f>IF($A38="","",IF(COUNTIFS('Sign-out log'!$B$2:$B$2001,$A38,'Sign-out log'!$A$2:$A$2001,"&lt;&gt;",'Sign-out log'!$H$2:$H$2001,"")&gt;0,"Out","Available"))</f>
        <v/>
      </c>
    </row>
    <row r="39">
      <c r="L39" s="16" t="n"/>
      <c r="M39" s="17" t="n"/>
      <c r="P39" s="17" t="n"/>
      <c r="Q39" s="18" t="n"/>
      <c r="S39" s="19">
        <f>IF(OR($P39="",$Q39=""),"",$P39+$Q39)</f>
        <v/>
      </c>
      <c r="T39" s="20">
        <f>IF($S39="","",IF($S39&lt;TODAY(),"Overdue",IF($S39-TODAY()&lt;=14,"Due within 14 days","OK")))</f>
        <v/>
      </c>
      <c r="U39" s="20">
        <f>IF($A39="","",IF(COUNTIFS('Sign-out log'!$B$2:$B$2001,$A39,'Sign-out log'!$A$2:$A$2001,"&lt;&gt;",'Sign-out log'!$H$2:$H$2001,"")&gt;0,"Out","Available"))</f>
        <v/>
      </c>
    </row>
    <row r="40">
      <c r="L40" s="16" t="n"/>
      <c r="M40" s="17" t="n"/>
      <c r="P40" s="17" t="n"/>
      <c r="Q40" s="18" t="n"/>
      <c r="S40" s="19">
        <f>IF(OR($P40="",$Q40=""),"",$P40+$Q40)</f>
        <v/>
      </c>
      <c r="T40" s="20">
        <f>IF($S40="","",IF($S40&lt;TODAY(),"Overdue",IF($S40-TODAY()&lt;=14,"Due within 14 days","OK")))</f>
        <v/>
      </c>
      <c r="U40" s="20">
        <f>IF($A40="","",IF(COUNTIFS('Sign-out log'!$B$2:$B$2001,$A40,'Sign-out log'!$A$2:$A$2001,"&lt;&gt;",'Sign-out log'!$H$2:$H$2001,"")&gt;0,"Out","Available"))</f>
        <v/>
      </c>
    </row>
    <row r="41">
      <c r="L41" s="16" t="n"/>
      <c r="M41" s="17" t="n"/>
      <c r="P41" s="17" t="n"/>
      <c r="Q41" s="18" t="n"/>
      <c r="S41" s="19">
        <f>IF(OR($P41="",$Q41=""),"",$P41+$Q41)</f>
        <v/>
      </c>
      <c r="T41" s="20">
        <f>IF($S41="","",IF($S41&lt;TODAY(),"Overdue",IF($S41-TODAY()&lt;=14,"Due within 14 days","OK")))</f>
        <v/>
      </c>
      <c r="U41" s="20">
        <f>IF($A41="","",IF(COUNTIFS('Sign-out log'!$B$2:$B$2001,$A41,'Sign-out log'!$A$2:$A$2001,"&lt;&gt;",'Sign-out log'!$H$2:$H$2001,"")&gt;0,"Out","Available"))</f>
        <v/>
      </c>
    </row>
    <row r="42">
      <c r="L42" s="16" t="n"/>
      <c r="M42" s="17" t="n"/>
      <c r="P42" s="17" t="n"/>
      <c r="Q42" s="18" t="n"/>
      <c r="S42" s="19">
        <f>IF(OR($P42="",$Q42=""),"",$P42+$Q42)</f>
        <v/>
      </c>
      <c r="T42" s="20">
        <f>IF($S42="","",IF($S42&lt;TODAY(),"Overdue",IF($S42-TODAY()&lt;=14,"Due within 14 days","OK")))</f>
        <v/>
      </c>
      <c r="U42" s="20">
        <f>IF($A42="","",IF(COUNTIFS('Sign-out log'!$B$2:$B$2001,$A42,'Sign-out log'!$A$2:$A$2001,"&lt;&gt;",'Sign-out log'!$H$2:$H$2001,"")&gt;0,"Out","Available"))</f>
        <v/>
      </c>
    </row>
    <row r="43">
      <c r="L43" s="16" t="n"/>
      <c r="M43" s="17" t="n"/>
      <c r="P43" s="17" t="n"/>
      <c r="Q43" s="18" t="n"/>
      <c r="S43" s="19">
        <f>IF(OR($P43="",$Q43=""),"",$P43+$Q43)</f>
        <v/>
      </c>
      <c r="T43" s="20">
        <f>IF($S43="","",IF($S43&lt;TODAY(),"Overdue",IF($S43-TODAY()&lt;=14,"Due within 14 days","OK")))</f>
        <v/>
      </c>
      <c r="U43" s="20">
        <f>IF($A43="","",IF(COUNTIFS('Sign-out log'!$B$2:$B$2001,$A43,'Sign-out log'!$A$2:$A$2001,"&lt;&gt;",'Sign-out log'!$H$2:$H$2001,"")&gt;0,"Out","Available"))</f>
        <v/>
      </c>
    </row>
    <row r="44">
      <c r="L44" s="16" t="n"/>
      <c r="M44" s="17" t="n"/>
      <c r="P44" s="17" t="n"/>
      <c r="Q44" s="18" t="n"/>
      <c r="S44" s="19">
        <f>IF(OR($P44="",$Q44=""),"",$P44+$Q44)</f>
        <v/>
      </c>
      <c r="T44" s="20">
        <f>IF($S44="","",IF($S44&lt;TODAY(),"Overdue",IF($S44-TODAY()&lt;=14,"Due within 14 days","OK")))</f>
        <v/>
      </c>
      <c r="U44" s="20">
        <f>IF($A44="","",IF(COUNTIFS('Sign-out log'!$B$2:$B$2001,$A44,'Sign-out log'!$A$2:$A$2001,"&lt;&gt;",'Sign-out log'!$H$2:$H$2001,"")&gt;0,"Out","Available"))</f>
        <v/>
      </c>
    </row>
    <row r="45">
      <c r="L45" s="16" t="n"/>
      <c r="M45" s="17" t="n"/>
      <c r="P45" s="17" t="n"/>
      <c r="Q45" s="18" t="n"/>
      <c r="S45" s="19">
        <f>IF(OR($P45="",$Q45=""),"",$P45+$Q45)</f>
        <v/>
      </c>
      <c r="T45" s="20">
        <f>IF($S45="","",IF($S45&lt;TODAY(),"Overdue",IF($S45-TODAY()&lt;=14,"Due within 14 days","OK")))</f>
        <v/>
      </c>
      <c r="U45" s="20">
        <f>IF($A45="","",IF(COUNTIFS('Sign-out log'!$B$2:$B$2001,$A45,'Sign-out log'!$A$2:$A$2001,"&lt;&gt;",'Sign-out log'!$H$2:$H$2001,"")&gt;0,"Out","Available"))</f>
        <v/>
      </c>
    </row>
    <row r="46">
      <c r="L46" s="16" t="n"/>
      <c r="M46" s="17" t="n"/>
      <c r="P46" s="17" t="n"/>
      <c r="Q46" s="18" t="n"/>
      <c r="S46" s="19">
        <f>IF(OR($P46="",$Q46=""),"",$P46+$Q46)</f>
        <v/>
      </c>
      <c r="T46" s="20">
        <f>IF($S46="","",IF($S46&lt;TODAY(),"Overdue",IF($S46-TODAY()&lt;=14,"Due within 14 days","OK")))</f>
        <v/>
      </c>
      <c r="U46" s="20">
        <f>IF($A46="","",IF(COUNTIFS('Sign-out log'!$B$2:$B$2001,$A46,'Sign-out log'!$A$2:$A$2001,"&lt;&gt;",'Sign-out log'!$H$2:$H$2001,"")&gt;0,"Out","Available"))</f>
        <v/>
      </c>
    </row>
    <row r="47">
      <c r="L47" s="16" t="n"/>
      <c r="M47" s="17" t="n"/>
      <c r="P47" s="17" t="n"/>
      <c r="Q47" s="18" t="n"/>
      <c r="S47" s="19">
        <f>IF(OR($P47="",$Q47=""),"",$P47+$Q47)</f>
        <v/>
      </c>
      <c r="T47" s="20">
        <f>IF($S47="","",IF($S47&lt;TODAY(),"Overdue",IF($S47-TODAY()&lt;=14,"Due within 14 days","OK")))</f>
        <v/>
      </c>
      <c r="U47" s="20">
        <f>IF($A47="","",IF(COUNTIFS('Sign-out log'!$B$2:$B$2001,$A47,'Sign-out log'!$A$2:$A$2001,"&lt;&gt;",'Sign-out log'!$H$2:$H$2001,"")&gt;0,"Out","Available"))</f>
        <v/>
      </c>
    </row>
    <row r="48">
      <c r="L48" s="16" t="n"/>
      <c r="M48" s="17" t="n"/>
      <c r="P48" s="17" t="n"/>
      <c r="Q48" s="18" t="n"/>
      <c r="S48" s="19">
        <f>IF(OR($P48="",$Q48=""),"",$P48+$Q48)</f>
        <v/>
      </c>
      <c r="T48" s="20">
        <f>IF($S48="","",IF($S48&lt;TODAY(),"Overdue",IF($S48-TODAY()&lt;=14,"Due within 14 days","OK")))</f>
        <v/>
      </c>
      <c r="U48" s="20">
        <f>IF($A48="","",IF(COUNTIFS('Sign-out log'!$B$2:$B$2001,$A48,'Sign-out log'!$A$2:$A$2001,"&lt;&gt;",'Sign-out log'!$H$2:$H$2001,"")&gt;0,"Out","Available"))</f>
        <v/>
      </c>
    </row>
    <row r="49">
      <c r="L49" s="16" t="n"/>
      <c r="M49" s="17" t="n"/>
      <c r="P49" s="17" t="n"/>
      <c r="Q49" s="18" t="n"/>
      <c r="S49" s="19">
        <f>IF(OR($P49="",$Q49=""),"",$P49+$Q49)</f>
        <v/>
      </c>
      <c r="T49" s="20">
        <f>IF($S49="","",IF($S49&lt;TODAY(),"Overdue",IF($S49-TODAY()&lt;=14,"Due within 14 days","OK")))</f>
        <v/>
      </c>
      <c r="U49" s="20">
        <f>IF($A49="","",IF(COUNTIFS('Sign-out log'!$B$2:$B$2001,$A49,'Sign-out log'!$A$2:$A$2001,"&lt;&gt;",'Sign-out log'!$H$2:$H$2001,"")&gt;0,"Out","Available"))</f>
        <v/>
      </c>
    </row>
    <row r="50">
      <c r="L50" s="16" t="n"/>
      <c r="M50" s="17" t="n"/>
      <c r="P50" s="17" t="n"/>
      <c r="Q50" s="18" t="n"/>
      <c r="S50" s="19">
        <f>IF(OR($P50="",$Q50=""),"",$P50+$Q50)</f>
        <v/>
      </c>
      <c r="T50" s="20">
        <f>IF($S50="","",IF($S50&lt;TODAY(),"Overdue",IF($S50-TODAY()&lt;=14,"Due within 14 days","OK")))</f>
        <v/>
      </c>
      <c r="U50" s="20">
        <f>IF($A50="","",IF(COUNTIFS('Sign-out log'!$B$2:$B$2001,$A50,'Sign-out log'!$A$2:$A$2001,"&lt;&gt;",'Sign-out log'!$H$2:$H$2001,"")&gt;0,"Out","Available"))</f>
        <v/>
      </c>
    </row>
    <row r="51">
      <c r="L51" s="16" t="n"/>
      <c r="M51" s="17" t="n"/>
      <c r="P51" s="17" t="n"/>
      <c r="Q51" s="18" t="n"/>
      <c r="S51" s="19">
        <f>IF(OR($P51="",$Q51=""),"",$P51+$Q51)</f>
        <v/>
      </c>
      <c r="T51" s="20">
        <f>IF($S51="","",IF($S51&lt;TODAY(),"Overdue",IF($S51-TODAY()&lt;=14,"Due within 14 days","OK")))</f>
        <v/>
      </c>
      <c r="U51" s="20">
        <f>IF($A51="","",IF(COUNTIFS('Sign-out log'!$B$2:$B$2001,$A51,'Sign-out log'!$A$2:$A$2001,"&lt;&gt;",'Sign-out log'!$H$2:$H$2001,"")&gt;0,"Out","Available"))</f>
        <v/>
      </c>
    </row>
    <row r="52">
      <c r="L52" s="16" t="n"/>
      <c r="M52" s="17" t="n"/>
      <c r="P52" s="17" t="n"/>
      <c r="Q52" s="18" t="n"/>
      <c r="S52" s="19">
        <f>IF(OR($P52="",$Q52=""),"",$P52+$Q52)</f>
        <v/>
      </c>
      <c r="T52" s="20">
        <f>IF($S52="","",IF($S52&lt;TODAY(),"Overdue",IF($S52-TODAY()&lt;=14,"Due within 14 days","OK")))</f>
        <v/>
      </c>
      <c r="U52" s="20">
        <f>IF($A52="","",IF(COUNTIFS('Sign-out log'!$B$2:$B$2001,$A52,'Sign-out log'!$A$2:$A$2001,"&lt;&gt;",'Sign-out log'!$H$2:$H$2001,"")&gt;0,"Out","Available"))</f>
        <v/>
      </c>
    </row>
    <row r="53">
      <c r="L53" s="16" t="n"/>
      <c r="M53" s="17" t="n"/>
      <c r="P53" s="17" t="n"/>
      <c r="Q53" s="18" t="n"/>
      <c r="S53" s="19">
        <f>IF(OR($P53="",$Q53=""),"",$P53+$Q53)</f>
        <v/>
      </c>
      <c r="T53" s="20">
        <f>IF($S53="","",IF($S53&lt;TODAY(),"Overdue",IF($S53-TODAY()&lt;=14,"Due within 14 days","OK")))</f>
        <v/>
      </c>
      <c r="U53" s="20">
        <f>IF($A53="","",IF(COUNTIFS('Sign-out log'!$B$2:$B$2001,$A53,'Sign-out log'!$A$2:$A$2001,"&lt;&gt;",'Sign-out log'!$H$2:$H$2001,"")&gt;0,"Out","Available"))</f>
        <v/>
      </c>
    </row>
    <row r="54">
      <c r="L54" s="16" t="n"/>
      <c r="M54" s="17" t="n"/>
      <c r="P54" s="17" t="n"/>
      <c r="Q54" s="18" t="n"/>
      <c r="S54" s="19">
        <f>IF(OR($P54="",$Q54=""),"",$P54+$Q54)</f>
        <v/>
      </c>
      <c r="T54" s="20">
        <f>IF($S54="","",IF($S54&lt;TODAY(),"Overdue",IF($S54-TODAY()&lt;=14,"Due within 14 days","OK")))</f>
        <v/>
      </c>
      <c r="U54" s="20">
        <f>IF($A54="","",IF(COUNTIFS('Sign-out log'!$B$2:$B$2001,$A54,'Sign-out log'!$A$2:$A$2001,"&lt;&gt;",'Sign-out log'!$H$2:$H$2001,"")&gt;0,"Out","Available"))</f>
        <v/>
      </c>
    </row>
    <row r="55">
      <c r="L55" s="16" t="n"/>
      <c r="M55" s="17" t="n"/>
      <c r="P55" s="17" t="n"/>
      <c r="Q55" s="18" t="n"/>
      <c r="S55" s="19">
        <f>IF(OR($P55="",$Q55=""),"",$P55+$Q55)</f>
        <v/>
      </c>
      <c r="T55" s="20">
        <f>IF($S55="","",IF($S55&lt;TODAY(),"Overdue",IF($S55-TODAY()&lt;=14,"Due within 14 days","OK")))</f>
        <v/>
      </c>
      <c r="U55" s="20">
        <f>IF($A55="","",IF(COUNTIFS('Sign-out log'!$B$2:$B$2001,$A55,'Sign-out log'!$A$2:$A$2001,"&lt;&gt;",'Sign-out log'!$H$2:$H$2001,"")&gt;0,"Out","Available"))</f>
        <v/>
      </c>
    </row>
    <row r="56">
      <c r="L56" s="16" t="n"/>
      <c r="M56" s="17" t="n"/>
      <c r="P56" s="17" t="n"/>
      <c r="Q56" s="18" t="n"/>
      <c r="S56" s="19">
        <f>IF(OR($P56="",$Q56=""),"",$P56+$Q56)</f>
        <v/>
      </c>
      <c r="T56" s="20">
        <f>IF($S56="","",IF($S56&lt;TODAY(),"Overdue",IF($S56-TODAY()&lt;=14,"Due within 14 days","OK")))</f>
        <v/>
      </c>
      <c r="U56" s="20">
        <f>IF($A56="","",IF(COUNTIFS('Sign-out log'!$B$2:$B$2001,$A56,'Sign-out log'!$A$2:$A$2001,"&lt;&gt;",'Sign-out log'!$H$2:$H$2001,"")&gt;0,"Out","Available"))</f>
        <v/>
      </c>
    </row>
    <row r="57">
      <c r="L57" s="16" t="n"/>
      <c r="M57" s="17" t="n"/>
      <c r="P57" s="17" t="n"/>
      <c r="Q57" s="18" t="n"/>
      <c r="S57" s="19">
        <f>IF(OR($P57="",$Q57=""),"",$P57+$Q57)</f>
        <v/>
      </c>
      <c r="T57" s="20">
        <f>IF($S57="","",IF($S57&lt;TODAY(),"Overdue",IF($S57-TODAY()&lt;=14,"Due within 14 days","OK")))</f>
        <v/>
      </c>
      <c r="U57" s="20">
        <f>IF($A57="","",IF(COUNTIFS('Sign-out log'!$B$2:$B$2001,$A57,'Sign-out log'!$A$2:$A$2001,"&lt;&gt;",'Sign-out log'!$H$2:$H$2001,"")&gt;0,"Out","Available"))</f>
        <v/>
      </c>
    </row>
    <row r="58">
      <c r="L58" s="16" t="n"/>
      <c r="M58" s="17" t="n"/>
      <c r="P58" s="17" t="n"/>
      <c r="Q58" s="18" t="n"/>
      <c r="S58" s="19">
        <f>IF(OR($P58="",$Q58=""),"",$P58+$Q58)</f>
        <v/>
      </c>
      <c r="T58" s="20">
        <f>IF($S58="","",IF($S58&lt;TODAY(),"Overdue",IF($S58-TODAY()&lt;=14,"Due within 14 days","OK")))</f>
        <v/>
      </c>
      <c r="U58" s="20">
        <f>IF($A58="","",IF(COUNTIFS('Sign-out log'!$B$2:$B$2001,$A58,'Sign-out log'!$A$2:$A$2001,"&lt;&gt;",'Sign-out log'!$H$2:$H$2001,"")&gt;0,"Out","Available"))</f>
        <v/>
      </c>
    </row>
    <row r="59">
      <c r="L59" s="16" t="n"/>
      <c r="M59" s="17" t="n"/>
      <c r="P59" s="17" t="n"/>
      <c r="Q59" s="18" t="n"/>
      <c r="S59" s="19">
        <f>IF(OR($P59="",$Q59=""),"",$P59+$Q59)</f>
        <v/>
      </c>
      <c r="T59" s="20">
        <f>IF($S59="","",IF($S59&lt;TODAY(),"Overdue",IF($S59-TODAY()&lt;=14,"Due within 14 days","OK")))</f>
        <v/>
      </c>
      <c r="U59" s="20">
        <f>IF($A59="","",IF(COUNTIFS('Sign-out log'!$B$2:$B$2001,$A59,'Sign-out log'!$A$2:$A$2001,"&lt;&gt;",'Sign-out log'!$H$2:$H$2001,"")&gt;0,"Out","Available"))</f>
        <v/>
      </c>
    </row>
    <row r="60">
      <c r="L60" s="16" t="n"/>
      <c r="M60" s="17" t="n"/>
      <c r="P60" s="17" t="n"/>
      <c r="Q60" s="18" t="n"/>
      <c r="S60" s="19">
        <f>IF(OR($P60="",$Q60=""),"",$P60+$Q60)</f>
        <v/>
      </c>
      <c r="T60" s="20">
        <f>IF($S60="","",IF($S60&lt;TODAY(),"Overdue",IF($S60-TODAY()&lt;=14,"Due within 14 days","OK")))</f>
        <v/>
      </c>
      <c r="U60" s="20">
        <f>IF($A60="","",IF(COUNTIFS('Sign-out log'!$B$2:$B$2001,$A60,'Sign-out log'!$A$2:$A$2001,"&lt;&gt;",'Sign-out log'!$H$2:$H$2001,"")&gt;0,"Out","Available"))</f>
        <v/>
      </c>
    </row>
    <row r="61">
      <c r="L61" s="16" t="n"/>
      <c r="M61" s="17" t="n"/>
      <c r="P61" s="17" t="n"/>
      <c r="Q61" s="18" t="n"/>
      <c r="S61" s="19">
        <f>IF(OR($P61="",$Q61=""),"",$P61+$Q61)</f>
        <v/>
      </c>
      <c r="T61" s="20">
        <f>IF($S61="","",IF($S61&lt;TODAY(),"Overdue",IF($S61-TODAY()&lt;=14,"Due within 14 days","OK")))</f>
        <v/>
      </c>
      <c r="U61" s="20">
        <f>IF($A61="","",IF(COUNTIFS('Sign-out log'!$B$2:$B$2001,$A61,'Sign-out log'!$A$2:$A$2001,"&lt;&gt;",'Sign-out log'!$H$2:$H$2001,"")&gt;0,"Out","Available"))</f>
        <v/>
      </c>
    </row>
    <row r="62">
      <c r="L62" s="16" t="n"/>
      <c r="M62" s="17" t="n"/>
      <c r="P62" s="17" t="n"/>
      <c r="Q62" s="18" t="n"/>
      <c r="S62" s="19">
        <f>IF(OR($P62="",$Q62=""),"",$P62+$Q62)</f>
        <v/>
      </c>
      <c r="T62" s="20">
        <f>IF($S62="","",IF($S62&lt;TODAY(),"Overdue",IF($S62-TODAY()&lt;=14,"Due within 14 days","OK")))</f>
        <v/>
      </c>
      <c r="U62" s="20">
        <f>IF($A62="","",IF(COUNTIFS('Sign-out log'!$B$2:$B$2001,$A62,'Sign-out log'!$A$2:$A$2001,"&lt;&gt;",'Sign-out log'!$H$2:$H$2001,"")&gt;0,"Out","Available"))</f>
        <v/>
      </c>
    </row>
    <row r="63">
      <c r="L63" s="16" t="n"/>
      <c r="M63" s="17" t="n"/>
      <c r="P63" s="17" t="n"/>
      <c r="Q63" s="18" t="n"/>
      <c r="S63" s="19">
        <f>IF(OR($P63="",$Q63=""),"",$P63+$Q63)</f>
        <v/>
      </c>
      <c r="T63" s="20">
        <f>IF($S63="","",IF($S63&lt;TODAY(),"Overdue",IF($S63-TODAY()&lt;=14,"Due within 14 days","OK")))</f>
        <v/>
      </c>
      <c r="U63" s="20">
        <f>IF($A63="","",IF(COUNTIFS('Sign-out log'!$B$2:$B$2001,$A63,'Sign-out log'!$A$2:$A$2001,"&lt;&gt;",'Sign-out log'!$H$2:$H$2001,"")&gt;0,"Out","Available"))</f>
        <v/>
      </c>
    </row>
    <row r="64">
      <c r="L64" s="16" t="n"/>
      <c r="M64" s="17" t="n"/>
      <c r="P64" s="17" t="n"/>
      <c r="Q64" s="18" t="n"/>
      <c r="S64" s="19">
        <f>IF(OR($P64="",$Q64=""),"",$P64+$Q64)</f>
        <v/>
      </c>
      <c r="T64" s="20">
        <f>IF($S64="","",IF($S64&lt;TODAY(),"Overdue",IF($S64-TODAY()&lt;=14,"Due within 14 days","OK")))</f>
        <v/>
      </c>
      <c r="U64" s="20">
        <f>IF($A64="","",IF(COUNTIFS('Sign-out log'!$B$2:$B$2001,$A64,'Sign-out log'!$A$2:$A$2001,"&lt;&gt;",'Sign-out log'!$H$2:$H$2001,"")&gt;0,"Out","Available"))</f>
        <v/>
      </c>
    </row>
    <row r="65">
      <c r="L65" s="16" t="n"/>
      <c r="M65" s="17" t="n"/>
      <c r="P65" s="17" t="n"/>
      <c r="Q65" s="18" t="n"/>
      <c r="S65" s="19">
        <f>IF(OR($P65="",$Q65=""),"",$P65+$Q65)</f>
        <v/>
      </c>
      <c r="T65" s="20">
        <f>IF($S65="","",IF($S65&lt;TODAY(),"Overdue",IF($S65-TODAY()&lt;=14,"Due within 14 days","OK")))</f>
        <v/>
      </c>
      <c r="U65" s="20">
        <f>IF($A65="","",IF(COUNTIFS('Sign-out log'!$B$2:$B$2001,$A65,'Sign-out log'!$A$2:$A$2001,"&lt;&gt;",'Sign-out log'!$H$2:$H$2001,"")&gt;0,"Out","Available"))</f>
        <v/>
      </c>
    </row>
    <row r="66">
      <c r="L66" s="16" t="n"/>
      <c r="M66" s="17" t="n"/>
      <c r="P66" s="17" t="n"/>
      <c r="Q66" s="18" t="n"/>
      <c r="S66" s="19">
        <f>IF(OR($P66="",$Q66=""),"",$P66+$Q66)</f>
        <v/>
      </c>
      <c r="T66" s="20">
        <f>IF($S66="","",IF($S66&lt;TODAY(),"Overdue",IF($S66-TODAY()&lt;=14,"Due within 14 days","OK")))</f>
        <v/>
      </c>
      <c r="U66" s="20">
        <f>IF($A66="","",IF(COUNTIFS('Sign-out log'!$B$2:$B$2001,$A66,'Sign-out log'!$A$2:$A$2001,"&lt;&gt;",'Sign-out log'!$H$2:$H$2001,"")&gt;0,"Out","Available"))</f>
        <v/>
      </c>
    </row>
    <row r="67">
      <c r="L67" s="16" t="n"/>
      <c r="M67" s="17" t="n"/>
      <c r="P67" s="17" t="n"/>
      <c r="Q67" s="18" t="n"/>
      <c r="S67" s="19">
        <f>IF(OR($P67="",$Q67=""),"",$P67+$Q67)</f>
        <v/>
      </c>
      <c r="T67" s="20">
        <f>IF($S67="","",IF($S67&lt;TODAY(),"Overdue",IF($S67-TODAY()&lt;=14,"Due within 14 days","OK")))</f>
        <v/>
      </c>
      <c r="U67" s="20">
        <f>IF($A67="","",IF(COUNTIFS('Sign-out log'!$B$2:$B$2001,$A67,'Sign-out log'!$A$2:$A$2001,"&lt;&gt;",'Sign-out log'!$H$2:$H$2001,"")&gt;0,"Out","Available"))</f>
        <v/>
      </c>
    </row>
    <row r="68">
      <c r="L68" s="16" t="n"/>
      <c r="M68" s="17" t="n"/>
      <c r="P68" s="17" t="n"/>
      <c r="Q68" s="18" t="n"/>
      <c r="S68" s="19">
        <f>IF(OR($P68="",$Q68=""),"",$P68+$Q68)</f>
        <v/>
      </c>
      <c r="T68" s="20">
        <f>IF($S68="","",IF($S68&lt;TODAY(),"Overdue",IF($S68-TODAY()&lt;=14,"Due within 14 days","OK")))</f>
        <v/>
      </c>
      <c r="U68" s="20">
        <f>IF($A68="","",IF(COUNTIFS('Sign-out log'!$B$2:$B$2001,$A68,'Sign-out log'!$A$2:$A$2001,"&lt;&gt;",'Sign-out log'!$H$2:$H$2001,"")&gt;0,"Out","Available"))</f>
        <v/>
      </c>
    </row>
    <row r="69">
      <c r="L69" s="16" t="n"/>
      <c r="M69" s="17" t="n"/>
      <c r="P69" s="17" t="n"/>
      <c r="Q69" s="18" t="n"/>
      <c r="S69" s="19">
        <f>IF(OR($P69="",$Q69=""),"",$P69+$Q69)</f>
        <v/>
      </c>
      <c r="T69" s="20">
        <f>IF($S69="","",IF($S69&lt;TODAY(),"Overdue",IF($S69-TODAY()&lt;=14,"Due within 14 days","OK")))</f>
        <v/>
      </c>
      <c r="U69" s="20">
        <f>IF($A69="","",IF(COUNTIFS('Sign-out log'!$B$2:$B$2001,$A69,'Sign-out log'!$A$2:$A$2001,"&lt;&gt;",'Sign-out log'!$H$2:$H$2001,"")&gt;0,"Out","Available"))</f>
        <v/>
      </c>
    </row>
    <row r="70">
      <c r="L70" s="16" t="n"/>
      <c r="M70" s="17" t="n"/>
      <c r="P70" s="17" t="n"/>
      <c r="Q70" s="18" t="n"/>
      <c r="S70" s="19">
        <f>IF(OR($P70="",$Q70=""),"",$P70+$Q70)</f>
        <v/>
      </c>
      <c r="T70" s="20">
        <f>IF($S70="","",IF($S70&lt;TODAY(),"Overdue",IF($S70-TODAY()&lt;=14,"Due within 14 days","OK")))</f>
        <v/>
      </c>
      <c r="U70" s="20">
        <f>IF($A70="","",IF(COUNTIFS('Sign-out log'!$B$2:$B$2001,$A70,'Sign-out log'!$A$2:$A$2001,"&lt;&gt;",'Sign-out log'!$H$2:$H$2001,"")&gt;0,"Out","Available"))</f>
        <v/>
      </c>
    </row>
    <row r="71">
      <c r="L71" s="16" t="n"/>
      <c r="M71" s="17" t="n"/>
      <c r="P71" s="17" t="n"/>
      <c r="Q71" s="18" t="n"/>
      <c r="S71" s="19">
        <f>IF(OR($P71="",$Q71=""),"",$P71+$Q71)</f>
        <v/>
      </c>
      <c r="T71" s="20">
        <f>IF($S71="","",IF($S71&lt;TODAY(),"Overdue",IF($S71-TODAY()&lt;=14,"Due within 14 days","OK")))</f>
        <v/>
      </c>
      <c r="U71" s="20">
        <f>IF($A71="","",IF(COUNTIFS('Sign-out log'!$B$2:$B$2001,$A71,'Sign-out log'!$A$2:$A$2001,"&lt;&gt;",'Sign-out log'!$H$2:$H$2001,"")&gt;0,"Out","Available"))</f>
        <v/>
      </c>
    </row>
    <row r="72">
      <c r="L72" s="16" t="n"/>
      <c r="M72" s="17" t="n"/>
      <c r="P72" s="17" t="n"/>
      <c r="Q72" s="18" t="n"/>
      <c r="S72" s="19">
        <f>IF(OR($P72="",$Q72=""),"",$P72+$Q72)</f>
        <v/>
      </c>
      <c r="T72" s="20">
        <f>IF($S72="","",IF($S72&lt;TODAY(),"Overdue",IF($S72-TODAY()&lt;=14,"Due within 14 days","OK")))</f>
        <v/>
      </c>
      <c r="U72" s="20">
        <f>IF($A72="","",IF(COUNTIFS('Sign-out log'!$B$2:$B$2001,$A72,'Sign-out log'!$A$2:$A$2001,"&lt;&gt;",'Sign-out log'!$H$2:$H$2001,"")&gt;0,"Out","Available"))</f>
        <v/>
      </c>
    </row>
    <row r="73">
      <c r="L73" s="16" t="n"/>
      <c r="M73" s="17" t="n"/>
      <c r="P73" s="17" t="n"/>
      <c r="Q73" s="18" t="n"/>
      <c r="S73" s="19">
        <f>IF(OR($P73="",$Q73=""),"",$P73+$Q73)</f>
        <v/>
      </c>
      <c r="T73" s="20">
        <f>IF($S73="","",IF($S73&lt;TODAY(),"Overdue",IF($S73-TODAY()&lt;=14,"Due within 14 days","OK")))</f>
        <v/>
      </c>
      <c r="U73" s="20">
        <f>IF($A73="","",IF(COUNTIFS('Sign-out log'!$B$2:$B$2001,$A73,'Sign-out log'!$A$2:$A$2001,"&lt;&gt;",'Sign-out log'!$H$2:$H$2001,"")&gt;0,"Out","Available"))</f>
        <v/>
      </c>
    </row>
    <row r="74">
      <c r="L74" s="16" t="n"/>
      <c r="M74" s="17" t="n"/>
      <c r="P74" s="17" t="n"/>
      <c r="Q74" s="18" t="n"/>
      <c r="S74" s="19">
        <f>IF(OR($P74="",$Q74=""),"",$P74+$Q74)</f>
        <v/>
      </c>
      <c r="T74" s="20">
        <f>IF($S74="","",IF($S74&lt;TODAY(),"Overdue",IF($S74-TODAY()&lt;=14,"Due within 14 days","OK")))</f>
        <v/>
      </c>
      <c r="U74" s="20">
        <f>IF($A74="","",IF(COUNTIFS('Sign-out log'!$B$2:$B$2001,$A74,'Sign-out log'!$A$2:$A$2001,"&lt;&gt;",'Sign-out log'!$H$2:$H$2001,"")&gt;0,"Out","Available"))</f>
        <v/>
      </c>
    </row>
    <row r="75">
      <c r="L75" s="16" t="n"/>
      <c r="M75" s="17" t="n"/>
      <c r="P75" s="17" t="n"/>
      <c r="Q75" s="18" t="n"/>
      <c r="S75" s="19">
        <f>IF(OR($P75="",$Q75=""),"",$P75+$Q75)</f>
        <v/>
      </c>
      <c r="T75" s="20">
        <f>IF($S75="","",IF($S75&lt;TODAY(),"Overdue",IF($S75-TODAY()&lt;=14,"Due within 14 days","OK")))</f>
        <v/>
      </c>
      <c r="U75" s="20">
        <f>IF($A75="","",IF(COUNTIFS('Sign-out log'!$B$2:$B$2001,$A75,'Sign-out log'!$A$2:$A$2001,"&lt;&gt;",'Sign-out log'!$H$2:$H$2001,"")&gt;0,"Out","Available"))</f>
        <v/>
      </c>
    </row>
    <row r="76">
      <c r="L76" s="16" t="n"/>
      <c r="M76" s="17" t="n"/>
      <c r="P76" s="17" t="n"/>
      <c r="Q76" s="18" t="n"/>
      <c r="S76" s="19">
        <f>IF(OR($P76="",$Q76=""),"",$P76+$Q76)</f>
        <v/>
      </c>
      <c r="T76" s="20">
        <f>IF($S76="","",IF($S76&lt;TODAY(),"Overdue",IF($S76-TODAY()&lt;=14,"Due within 14 days","OK")))</f>
        <v/>
      </c>
      <c r="U76" s="20">
        <f>IF($A76="","",IF(COUNTIFS('Sign-out log'!$B$2:$B$2001,$A76,'Sign-out log'!$A$2:$A$2001,"&lt;&gt;",'Sign-out log'!$H$2:$H$2001,"")&gt;0,"Out","Available"))</f>
        <v/>
      </c>
    </row>
    <row r="77">
      <c r="L77" s="16" t="n"/>
      <c r="M77" s="17" t="n"/>
      <c r="P77" s="17" t="n"/>
      <c r="Q77" s="18" t="n"/>
      <c r="S77" s="19">
        <f>IF(OR($P77="",$Q77=""),"",$P77+$Q77)</f>
        <v/>
      </c>
      <c r="T77" s="20">
        <f>IF($S77="","",IF($S77&lt;TODAY(),"Overdue",IF($S77-TODAY()&lt;=14,"Due within 14 days","OK")))</f>
        <v/>
      </c>
      <c r="U77" s="20">
        <f>IF($A77="","",IF(COUNTIFS('Sign-out log'!$B$2:$B$2001,$A77,'Sign-out log'!$A$2:$A$2001,"&lt;&gt;",'Sign-out log'!$H$2:$H$2001,"")&gt;0,"Out","Available"))</f>
        <v/>
      </c>
    </row>
    <row r="78">
      <c r="L78" s="16" t="n"/>
      <c r="M78" s="17" t="n"/>
      <c r="P78" s="17" t="n"/>
      <c r="Q78" s="18" t="n"/>
      <c r="S78" s="19">
        <f>IF(OR($P78="",$Q78=""),"",$P78+$Q78)</f>
        <v/>
      </c>
      <c r="T78" s="20">
        <f>IF($S78="","",IF($S78&lt;TODAY(),"Overdue",IF($S78-TODAY()&lt;=14,"Due within 14 days","OK")))</f>
        <v/>
      </c>
      <c r="U78" s="20">
        <f>IF($A78="","",IF(COUNTIFS('Sign-out log'!$B$2:$B$2001,$A78,'Sign-out log'!$A$2:$A$2001,"&lt;&gt;",'Sign-out log'!$H$2:$H$2001,"")&gt;0,"Out","Available"))</f>
        <v/>
      </c>
    </row>
    <row r="79">
      <c r="L79" s="16" t="n"/>
      <c r="M79" s="17" t="n"/>
      <c r="P79" s="17" t="n"/>
      <c r="Q79" s="18" t="n"/>
      <c r="S79" s="19">
        <f>IF(OR($P79="",$Q79=""),"",$P79+$Q79)</f>
        <v/>
      </c>
      <c r="T79" s="20">
        <f>IF($S79="","",IF($S79&lt;TODAY(),"Overdue",IF($S79-TODAY()&lt;=14,"Due within 14 days","OK")))</f>
        <v/>
      </c>
      <c r="U79" s="20">
        <f>IF($A79="","",IF(COUNTIFS('Sign-out log'!$B$2:$B$2001,$A79,'Sign-out log'!$A$2:$A$2001,"&lt;&gt;",'Sign-out log'!$H$2:$H$2001,"")&gt;0,"Out","Available"))</f>
        <v/>
      </c>
    </row>
    <row r="80">
      <c r="L80" s="16" t="n"/>
      <c r="M80" s="17" t="n"/>
      <c r="P80" s="17" t="n"/>
      <c r="Q80" s="18" t="n"/>
      <c r="S80" s="19">
        <f>IF(OR($P80="",$Q80=""),"",$P80+$Q80)</f>
        <v/>
      </c>
      <c r="T80" s="20">
        <f>IF($S80="","",IF($S80&lt;TODAY(),"Overdue",IF($S80-TODAY()&lt;=14,"Due within 14 days","OK")))</f>
        <v/>
      </c>
      <c r="U80" s="20">
        <f>IF($A80="","",IF(COUNTIFS('Sign-out log'!$B$2:$B$2001,$A80,'Sign-out log'!$A$2:$A$2001,"&lt;&gt;",'Sign-out log'!$H$2:$H$2001,"")&gt;0,"Out","Available"))</f>
        <v/>
      </c>
    </row>
    <row r="81">
      <c r="L81" s="16" t="n"/>
      <c r="M81" s="17" t="n"/>
      <c r="P81" s="17" t="n"/>
      <c r="Q81" s="18" t="n"/>
      <c r="S81" s="19">
        <f>IF(OR($P81="",$Q81=""),"",$P81+$Q81)</f>
        <v/>
      </c>
      <c r="T81" s="20">
        <f>IF($S81="","",IF($S81&lt;TODAY(),"Overdue",IF($S81-TODAY()&lt;=14,"Due within 14 days","OK")))</f>
        <v/>
      </c>
      <c r="U81" s="20">
        <f>IF($A81="","",IF(COUNTIFS('Sign-out log'!$B$2:$B$2001,$A81,'Sign-out log'!$A$2:$A$2001,"&lt;&gt;",'Sign-out log'!$H$2:$H$2001,"")&gt;0,"Out","Available"))</f>
        <v/>
      </c>
    </row>
    <row r="82">
      <c r="L82" s="16" t="n"/>
      <c r="M82" s="17" t="n"/>
      <c r="P82" s="17" t="n"/>
      <c r="Q82" s="18" t="n"/>
      <c r="S82" s="19">
        <f>IF(OR($P82="",$Q82=""),"",$P82+$Q82)</f>
        <v/>
      </c>
      <c r="T82" s="20">
        <f>IF($S82="","",IF($S82&lt;TODAY(),"Overdue",IF($S82-TODAY()&lt;=14,"Due within 14 days","OK")))</f>
        <v/>
      </c>
      <c r="U82" s="20">
        <f>IF($A82="","",IF(COUNTIFS('Sign-out log'!$B$2:$B$2001,$A82,'Sign-out log'!$A$2:$A$2001,"&lt;&gt;",'Sign-out log'!$H$2:$H$2001,"")&gt;0,"Out","Available"))</f>
        <v/>
      </c>
    </row>
    <row r="83">
      <c r="L83" s="16" t="n"/>
      <c r="M83" s="17" t="n"/>
      <c r="P83" s="17" t="n"/>
      <c r="Q83" s="18" t="n"/>
      <c r="S83" s="19">
        <f>IF(OR($P83="",$Q83=""),"",$P83+$Q83)</f>
        <v/>
      </c>
      <c r="T83" s="20">
        <f>IF($S83="","",IF($S83&lt;TODAY(),"Overdue",IF($S83-TODAY()&lt;=14,"Due within 14 days","OK")))</f>
        <v/>
      </c>
      <c r="U83" s="20">
        <f>IF($A83="","",IF(COUNTIFS('Sign-out log'!$B$2:$B$2001,$A83,'Sign-out log'!$A$2:$A$2001,"&lt;&gt;",'Sign-out log'!$H$2:$H$2001,"")&gt;0,"Out","Available"))</f>
        <v/>
      </c>
    </row>
    <row r="84">
      <c r="L84" s="16" t="n"/>
      <c r="M84" s="17" t="n"/>
      <c r="P84" s="17" t="n"/>
      <c r="Q84" s="18" t="n"/>
      <c r="S84" s="19">
        <f>IF(OR($P84="",$Q84=""),"",$P84+$Q84)</f>
        <v/>
      </c>
      <c r="T84" s="20">
        <f>IF($S84="","",IF($S84&lt;TODAY(),"Overdue",IF($S84-TODAY()&lt;=14,"Due within 14 days","OK")))</f>
        <v/>
      </c>
      <c r="U84" s="20">
        <f>IF($A84="","",IF(COUNTIFS('Sign-out log'!$B$2:$B$2001,$A84,'Sign-out log'!$A$2:$A$2001,"&lt;&gt;",'Sign-out log'!$H$2:$H$2001,"")&gt;0,"Out","Available"))</f>
        <v/>
      </c>
    </row>
    <row r="85">
      <c r="L85" s="16" t="n"/>
      <c r="M85" s="17" t="n"/>
      <c r="P85" s="17" t="n"/>
      <c r="Q85" s="18" t="n"/>
      <c r="S85" s="19">
        <f>IF(OR($P85="",$Q85=""),"",$P85+$Q85)</f>
        <v/>
      </c>
      <c r="T85" s="20">
        <f>IF($S85="","",IF($S85&lt;TODAY(),"Overdue",IF($S85-TODAY()&lt;=14,"Due within 14 days","OK")))</f>
        <v/>
      </c>
      <c r="U85" s="20">
        <f>IF($A85="","",IF(COUNTIFS('Sign-out log'!$B$2:$B$2001,$A85,'Sign-out log'!$A$2:$A$2001,"&lt;&gt;",'Sign-out log'!$H$2:$H$2001,"")&gt;0,"Out","Available"))</f>
        <v/>
      </c>
    </row>
    <row r="86">
      <c r="L86" s="16" t="n"/>
      <c r="M86" s="17" t="n"/>
      <c r="P86" s="17" t="n"/>
      <c r="Q86" s="18" t="n"/>
      <c r="S86" s="19">
        <f>IF(OR($P86="",$Q86=""),"",$P86+$Q86)</f>
        <v/>
      </c>
      <c r="T86" s="20">
        <f>IF($S86="","",IF($S86&lt;TODAY(),"Overdue",IF($S86-TODAY()&lt;=14,"Due within 14 days","OK")))</f>
        <v/>
      </c>
      <c r="U86" s="20">
        <f>IF($A86="","",IF(COUNTIFS('Sign-out log'!$B$2:$B$2001,$A86,'Sign-out log'!$A$2:$A$2001,"&lt;&gt;",'Sign-out log'!$H$2:$H$2001,"")&gt;0,"Out","Available"))</f>
        <v/>
      </c>
    </row>
    <row r="87">
      <c r="L87" s="16" t="n"/>
      <c r="M87" s="17" t="n"/>
      <c r="P87" s="17" t="n"/>
      <c r="Q87" s="18" t="n"/>
      <c r="S87" s="19">
        <f>IF(OR($P87="",$Q87=""),"",$P87+$Q87)</f>
        <v/>
      </c>
      <c r="T87" s="20">
        <f>IF($S87="","",IF($S87&lt;TODAY(),"Overdue",IF($S87-TODAY()&lt;=14,"Due within 14 days","OK")))</f>
        <v/>
      </c>
      <c r="U87" s="20">
        <f>IF($A87="","",IF(COUNTIFS('Sign-out log'!$B$2:$B$2001,$A87,'Sign-out log'!$A$2:$A$2001,"&lt;&gt;",'Sign-out log'!$H$2:$H$2001,"")&gt;0,"Out","Available"))</f>
        <v/>
      </c>
    </row>
    <row r="88">
      <c r="L88" s="16" t="n"/>
      <c r="M88" s="17" t="n"/>
      <c r="P88" s="17" t="n"/>
      <c r="Q88" s="18" t="n"/>
      <c r="S88" s="19">
        <f>IF(OR($P88="",$Q88=""),"",$P88+$Q88)</f>
        <v/>
      </c>
      <c r="T88" s="20">
        <f>IF($S88="","",IF($S88&lt;TODAY(),"Overdue",IF($S88-TODAY()&lt;=14,"Due within 14 days","OK")))</f>
        <v/>
      </c>
      <c r="U88" s="20">
        <f>IF($A88="","",IF(COUNTIFS('Sign-out log'!$B$2:$B$2001,$A88,'Sign-out log'!$A$2:$A$2001,"&lt;&gt;",'Sign-out log'!$H$2:$H$2001,"")&gt;0,"Out","Available"))</f>
        <v/>
      </c>
    </row>
    <row r="89">
      <c r="L89" s="16" t="n"/>
      <c r="M89" s="17" t="n"/>
      <c r="P89" s="17" t="n"/>
      <c r="Q89" s="18" t="n"/>
      <c r="S89" s="19">
        <f>IF(OR($P89="",$Q89=""),"",$P89+$Q89)</f>
        <v/>
      </c>
      <c r="T89" s="20">
        <f>IF($S89="","",IF($S89&lt;TODAY(),"Overdue",IF($S89-TODAY()&lt;=14,"Due within 14 days","OK")))</f>
        <v/>
      </c>
      <c r="U89" s="20">
        <f>IF($A89="","",IF(COUNTIFS('Sign-out log'!$B$2:$B$2001,$A89,'Sign-out log'!$A$2:$A$2001,"&lt;&gt;",'Sign-out log'!$H$2:$H$2001,"")&gt;0,"Out","Available"))</f>
        <v/>
      </c>
    </row>
    <row r="90">
      <c r="L90" s="16" t="n"/>
      <c r="M90" s="17" t="n"/>
      <c r="P90" s="17" t="n"/>
      <c r="Q90" s="18" t="n"/>
      <c r="S90" s="19">
        <f>IF(OR($P90="",$Q90=""),"",$P90+$Q90)</f>
        <v/>
      </c>
      <c r="T90" s="20">
        <f>IF($S90="","",IF($S90&lt;TODAY(),"Overdue",IF($S90-TODAY()&lt;=14,"Due within 14 days","OK")))</f>
        <v/>
      </c>
      <c r="U90" s="20">
        <f>IF($A90="","",IF(COUNTIFS('Sign-out log'!$B$2:$B$2001,$A90,'Sign-out log'!$A$2:$A$2001,"&lt;&gt;",'Sign-out log'!$H$2:$H$2001,"")&gt;0,"Out","Available"))</f>
        <v/>
      </c>
    </row>
    <row r="91">
      <c r="L91" s="16" t="n"/>
      <c r="M91" s="17" t="n"/>
      <c r="P91" s="17" t="n"/>
      <c r="Q91" s="18" t="n"/>
      <c r="S91" s="19">
        <f>IF(OR($P91="",$Q91=""),"",$P91+$Q91)</f>
        <v/>
      </c>
      <c r="T91" s="20">
        <f>IF($S91="","",IF($S91&lt;TODAY(),"Overdue",IF($S91-TODAY()&lt;=14,"Due within 14 days","OK")))</f>
        <v/>
      </c>
      <c r="U91" s="20">
        <f>IF($A91="","",IF(COUNTIFS('Sign-out log'!$B$2:$B$2001,$A91,'Sign-out log'!$A$2:$A$2001,"&lt;&gt;",'Sign-out log'!$H$2:$H$2001,"")&gt;0,"Out","Available"))</f>
        <v/>
      </c>
    </row>
    <row r="92">
      <c r="L92" s="16" t="n"/>
      <c r="M92" s="17" t="n"/>
      <c r="P92" s="17" t="n"/>
      <c r="Q92" s="18" t="n"/>
      <c r="S92" s="19">
        <f>IF(OR($P92="",$Q92=""),"",$P92+$Q92)</f>
        <v/>
      </c>
      <c r="T92" s="20">
        <f>IF($S92="","",IF($S92&lt;TODAY(),"Overdue",IF($S92-TODAY()&lt;=14,"Due within 14 days","OK")))</f>
        <v/>
      </c>
      <c r="U92" s="20">
        <f>IF($A92="","",IF(COUNTIFS('Sign-out log'!$B$2:$B$2001,$A92,'Sign-out log'!$A$2:$A$2001,"&lt;&gt;",'Sign-out log'!$H$2:$H$2001,"")&gt;0,"Out","Available"))</f>
        <v/>
      </c>
    </row>
    <row r="93">
      <c r="L93" s="16" t="n"/>
      <c r="M93" s="17" t="n"/>
      <c r="P93" s="17" t="n"/>
      <c r="Q93" s="18" t="n"/>
      <c r="S93" s="19">
        <f>IF(OR($P93="",$Q93=""),"",$P93+$Q93)</f>
        <v/>
      </c>
      <c r="T93" s="20">
        <f>IF($S93="","",IF($S93&lt;TODAY(),"Overdue",IF($S93-TODAY()&lt;=14,"Due within 14 days","OK")))</f>
        <v/>
      </c>
      <c r="U93" s="20">
        <f>IF($A93="","",IF(COUNTIFS('Sign-out log'!$B$2:$B$2001,$A93,'Sign-out log'!$A$2:$A$2001,"&lt;&gt;",'Sign-out log'!$H$2:$H$2001,"")&gt;0,"Out","Available"))</f>
        <v/>
      </c>
    </row>
    <row r="94">
      <c r="L94" s="16" t="n"/>
      <c r="M94" s="17" t="n"/>
      <c r="P94" s="17" t="n"/>
      <c r="Q94" s="18" t="n"/>
      <c r="S94" s="19">
        <f>IF(OR($P94="",$Q94=""),"",$P94+$Q94)</f>
        <v/>
      </c>
      <c r="T94" s="20">
        <f>IF($S94="","",IF($S94&lt;TODAY(),"Overdue",IF($S94-TODAY()&lt;=14,"Due within 14 days","OK")))</f>
        <v/>
      </c>
      <c r="U94" s="20">
        <f>IF($A94="","",IF(COUNTIFS('Sign-out log'!$B$2:$B$2001,$A94,'Sign-out log'!$A$2:$A$2001,"&lt;&gt;",'Sign-out log'!$H$2:$H$2001,"")&gt;0,"Out","Available"))</f>
        <v/>
      </c>
    </row>
    <row r="95">
      <c r="L95" s="16" t="n"/>
      <c r="M95" s="17" t="n"/>
      <c r="P95" s="17" t="n"/>
      <c r="Q95" s="18" t="n"/>
      <c r="S95" s="19">
        <f>IF(OR($P95="",$Q95=""),"",$P95+$Q95)</f>
        <v/>
      </c>
      <c r="T95" s="20">
        <f>IF($S95="","",IF($S95&lt;TODAY(),"Overdue",IF($S95-TODAY()&lt;=14,"Due within 14 days","OK")))</f>
        <v/>
      </c>
      <c r="U95" s="20">
        <f>IF($A95="","",IF(COUNTIFS('Sign-out log'!$B$2:$B$2001,$A95,'Sign-out log'!$A$2:$A$2001,"&lt;&gt;",'Sign-out log'!$H$2:$H$2001,"")&gt;0,"Out","Available"))</f>
        <v/>
      </c>
    </row>
    <row r="96">
      <c r="L96" s="16" t="n"/>
      <c r="M96" s="17" t="n"/>
      <c r="P96" s="17" t="n"/>
      <c r="Q96" s="18" t="n"/>
      <c r="S96" s="19">
        <f>IF(OR($P96="",$Q96=""),"",$P96+$Q96)</f>
        <v/>
      </c>
      <c r="T96" s="20">
        <f>IF($S96="","",IF($S96&lt;TODAY(),"Overdue",IF($S96-TODAY()&lt;=14,"Due within 14 days","OK")))</f>
        <v/>
      </c>
      <c r="U96" s="20">
        <f>IF($A96="","",IF(COUNTIFS('Sign-out log'!$B$2:$B$2001,$A96,'Sign-out log'!$A$2:$A$2001,"&lt;&gt;",'Sign-out log'!$H$2:$H$2001,"")&gt;0,"Out","Available"))</f>
        <v/>
      </c>
    </row>
    <row r="97">
      <c r="L97" s="16" t="n"/>
      <c r="M97" s="17" t="n"/>
      <c r="P97" s="17" t="n"/>
      <c r="Q97" s="18" t="n"/>
      <c r="S97" s="19">
        <f>IF(OR($P97="",$Q97=""),"",$P97+$Q97)</f>
        <v/>
      </c>
      <c r="T97" s="20">
        <f>IF($S97="","",IF($S97&lt;TODAY(),"Overdue",IF($S97-TODAY()&lt;=14,"Due within 14 days","OK")))</f>
        <v/>
      </c>
      <c r="U97" s="20">
        <f>IF($A97="","",IF(COUNTIFS('Sign-out log'!$B$2:$B$2001,$A97,'Sign-out log'!$A$2:$A$2001,"&lt;&gt;",'Sign-out log'!$H$2:$H$2001,"")&gt;0,"Out","Available"))</f>
        <v/>
      </c>
    </row>
    <row r="98">
      <c r="L98" s="16" t="n"/>
      <c r="M98" s="17" t="n"/>
      <c r="P98" s="17" t="n"/>
      <c r="Q98" s="18" t="n"/>
      <c r="S98" s="19">
        <f>IF(OR($P98="",$Q98=""),"",$P98+$Q98)</f>
        <v/>
      </c>
      <c r="T98" s="20">
        <f>IF($S98="","",IF($S98&lt;TODAY(),"Overdue",IF($S98-TODAY()&lt;=14,"Due within 14 days","OK")))</f>
        <v/>
      </c>
      <c r="U98" s="20">
        <f>IF($A98="","",IF(COUNTIFS('Sign-out log'!$B$2:$B$2001,$A98,'Sign-out log'!$A$2:$A$2001,"&lt;&gt;",'Sign-out log'!$H$2:$H$2001,"")&gt;0,"Out","Available"))</f>
        <v/>
      </c>
    </row>
    <row r="99">
      <c r="L99" s="16" t="n"/>
      <c r="M99" s="17" t="n"/>
      <c r="P99" s="17" t="n"/>
      <c r="Q99" s="18" t="n"/>
      <c r="S99" s="19">
        <f>IF(OR($P99="",$Q99=""),"",$P99+$Q99)</f>
        <v/>
      </c>
      <c r="T99" s="20">
        <f>IF($S99="","",IF($S99&lt;TODAY(),"Overdue",IF($S99-TODAY()&lt;=14,"Due within 14 days","OK")))</f>
        <v/>
      </c>
      <c r="U99" s="20">
        <f>IF($A99="","",IF(COUNTIFS('Sign-out log'!$B$2:$B$2001,$A99,'Sign-out log'!$A$2:$A$2001,"&lt;&gt;",'Sign-out log'!$H$2:$H$2001,"")&gt;0,"Out","Available"))</f>
        <v/>
      </c>
    </row>
    <row r="100">
      <c r="L100" s="16" t="n"/>
      <c r="M100" s="17" t="n"/>
      <c r="P100" s="17" t="n"/>
      <c r="Q100" s="18" t="n"/>
      <c r="S100" s="19">
        <f>IF(OR($P100="",$Q100=""),"",$P100+$Q100)</f>
        <v/>
      </c>
      <c r="T100" s="20">
        <f>IF($S100="","",IF($S100&lt;TODAY(),"Overdue",IF($S100-TODAY()&lt;=14,"Due within 14 days","OK")))</f>
        <v/>
      </c>
      <c r="U100" s="20">
        <f>IF($A100="","",IF(COUNTIFS('Sign-out log'!$B$2:$B$2001,$A100,'Sign-out log'!$A$2:$A$2001,"&lt;&gt;",'Sign-out log'!$H$2:$H$2001,"")&gt;0,"Out","Available"))</f>
        <v/>
      </c>
    </row>
    <row r="101">
      <c r="L101" s="16" t="n"/>
      <c r="M101" s="17" t="n"/>
      <c r="P101" s="17" t="n"/>
      <c r="Q101" s="18" t="n"/>
      <c r="S101" s="19">
        <f>IF(OR($P101="",$Q101=""),"",$P101+$Q101)</f>
        <v/>
      </c>
      <c r="T101" s="20">
        <f>IF($S101="","",IF($S101&lt;TODAY(),"Overdue",IF($S101-TODAY()&lt;=14,"Due within 14 days","OK")))</f>
        <v/>
      </c>
      <c r="U101" s="20">
        <f>IF($A101="","",IF(COUNTIFS('Sign-out log'!$B$2:$B$2001,$A101,'Sign-out log'!$A$2:$A$2001,"&lt;&gt;",'Sign-out log'!$H$2:$H$2001,"")&gt;0,"Out","Available"))</f>
        <v/>
      </c>
    </row>
    <row r="102">
      <c r="L102" s="16" t="n"/>
      <c r="M102" s="17" t="n"/>
      <c r="P102" s="17" t="n"/>
      <c r="Q102" s="18" t="n"/>
      <c r="S102" s="19">
        <f>IF(OR($P102="",$Q102=""),"",$P102+$Q102)</f>
        <v/>
      </c>
      <c r="T102" s="20">
        <f>IF($S102="","",IF($S102&lt;TODAY(),"Overdue",IF($S102-TODAY()&lt;=14,"Due within 14 days","OK")))</f>
        <v/>
      </c>
      <c r="U102" s="20">
        <f>IF($A102="","",IF(COUNTIFS('Sign-out log'!$B$2:$B$2001,$A102,'Sign-out log'!$A$2:$A$2001,"&lt;&gt;",'Sign-out log'!$H$2:$H$2001,"")&gt;0,"Out","Available"))</f>
        <v/>
      </c>
    </row>
    <row r="103">
      <c r="L103" s="16" t="n"/>
      <c r="M103" s="17" t="n"/>
      <c r="P103" s="17" t="n"/>
      <c r="Q103" s="18" t="n"/>
      <c r="S103" s="19">
        <f>IF(OR($P103="",$Q103=""),"",$P103+$Q103)</f>
        <v/>
      </c>
      <c r="T103" s="20">
        <f>IF($S103="","",IF($S103&lt;TODAY(),"Overdue",IF($S103-TODAY()&lt;=14,"Due within 14 days","OK")))</f>
        <v/>
      </c>
      <c r="U103" s="20">
        <f>IF($A103="","",IF(COUNTIFS('Sign-out log'!$B$2:$B$2001,$A103,'Sign-out log'!$A$2:$A$2001,"&lt;&gt;",'Sign-out log'!$H$2:$H$2001,"")&gt;0,"Out","Available"))</f>
        <v/>
      </c>
    </row>
    <row r="104">
      <c r="L104" s="16" t="n"/>
      <c r="M104" s="17" t="n"/>
      <c r="P104" s="17" t="n"/>
      <c r="Q104" s="18" t="n"/>
      <c r="S104" s="19">
        <f>IF(OR($P104="",$Q104=""),"",$P104+$Q104)</f>
        <v/>
      </c>
      <c r="T104" s="20">
        <f>IF($S104="","",IF($S104&lt;TODAY(),"Overdue",IF($S104-TODAY()&lt;=14,"Due within 14 days","OK")))</f>
        <v/>
      </c>
      <c r="U104" s="20">
        <f>IF($A104="","",IF(COUNTIFS('Sign-out log'!$B$2:$B$2001,$A104,'Sign-out log'!$A$2:$A$2001,"&lt;&gt;",'Sign-out log'!$H$2:$H$2001,"")&gt;0,"Out","Available"))</f>
        <v/>
      </c>
    </row>
    <row r="105">
      <c r="L105" s="16" t="n"/>
      <c r="M105" s="17" t="n"/>
      <c r="P105" s="17" t="n"/>
      <c r="Q105" s="18" t="n"/>
      <c r="S105" s="19">
        <f>IF(OR($P105="",$Q105=""),"",$P105+$Q105)</f>
        <v/>
      </c>
      <c r="T105" s="20">
        <f>IF($S105="","",IF($S105&lt;TODAY(),"Overdue",IF($S105-TODAY()&lt;=14,"Due within 14 days","OK")))</f>
        <v/>
      </c>
      <c r="U105" s="20">
        <f>IF($A105="","",IF(COUNTIFS('Sign-out log'!$B$2:$B$2001,$A105,'Sign-out log'!$A$2:$A$2001,"&lt;&gt;",'Sign-out log'!$H$2:$H$2001,"")&gt;0,"Out","Available"))</f>
        <v/>
      </c>
    </row>
    <row r="106">
      <c r="L106" s="16" t="n"/>
      <c r="M106" s="17" t="n"/>
      <c r="P106" s="17" t="n"/>
      <c r="Q106" s="18" t="n"/>
      <c r="S106" s="19">
        <f>IF(OR($P106="",$Q106=""),"",$P106+$Q106)</f>
        <v/>
      </c>
      <c r="T106" s="20">
        <f>IF($S106="","",IF($S106&lt;TODAY(),"Overdue",IF($S106-TODAY()&lt;=14,"Due within 14 days","OK")))</f>
        <v/>
      </c>
      <c r="U106" s="20">
        <f>IF($A106="","",IF(COUNTIFS('Sign-out log'!$B$2:$B$2001,$A106,'Sign-out log'!$A$2:$A$2001,"&lt;&gt;",'Sign-out log'!$H$2:$H$2001,"")&gt;0,"Out","Available"))</f>
        <v/>
      </c>
    </row>
    <row r="107">
      <c r="L107" s="16" t="n"/>
      <c r="M107" s="17" t="n"/>
      <c r="P107" s="17" t="n"/>
      <c r="Q107" s="18" t="n"/>
      <c r="S107" s="19">
        <f>IF(OR($P107="",$Q107=""),"",$P107+$Q107)</f>
        <v/>
      </c>
      <c r="T107" s="20">
        <f>IF($S107="","",IF($S107&lt;TODAY(),"Overdue",IF($S107-TODAY()&lt;=14,"Due within 14 days","OK")))</f>
        <v/>
      </c>
      <c r="U107" s="20">
        <f>IF($A107="","",IF(COUNTIFS('Sign-out log'!$B$2:$B$2001,$A107,'Sign-out log'!$A$2:$A$2001,"&lt;&gt;",'Sign-out log'!$H$2:$H$2001,"")&gt;0,"Out","Available"))</f>
        <v/>
      </c>
    </row>
    <row r="108">
      <c r="L108" s="16" t="n"/>
      <c r="M108" s="17" t="n"/>
      <c r="P108" s="17" t="n"/>
      <c r="Q108" s="18" t="n"/>
      <c r="S108" s="19">
        <f>IF(OR($P108="",$Q108=""),"",$P108+$Q108)</f>
        <v/>
      </c>
      <c r="T108" s="20">
        <f>IF($S108="","",IF($S108&lt;TODAY(),"Overdue",IF($S108-TODAY()&lt;=14,"Due within 14 days","OK")))</f>
        <v/>
      </c>
      <c r="U108" s="20">
        <f>IF($A108="","",IF(COUNTIFS('Sign-out log'!$B$2:$B$2001,$A108,'Sign-out log'!$A$2:$A$2001,"&lt;&gt;",'Sign-out log'!$H$2:$H$2001,"")&gt;0,"Out","Available"))</f>
        <v/>
      </c>
    </row>
    <row r="109">
      <c r="L109" s="16" t="n"/>
      <c r="M109" s="17" t="n"/>
      <c r="P109" s="17" t="n"/>
      <c r="Q109" s="18" t="n"/>
      <c r="S109" s="19">
        <f>IF(OR($P109="",$Q109=""),"",$P109+$Q109)</f>
        <v/>
      </c>
      <c r="T109" s="20">
        <f>IF($S109="","",IF($S109&lt;TODAY(),"Overdue",IF($S109-TODAY()&lt;=14,"Due within 14 days","OK")))</f>
        <v/>
      </c>
      <c r="U109" s="20">
        <f>IF($A109="","",IF(COUNTIFS('Sign-out log'!$B$2:$B$2001,$A109,'Sign-out log'!$A$2:$A$2001,"&lt;&gt;",'Sign-out log'!$H$2:$H$2001,"")&gt;0,"Out","Available"))</f>
        <v/>
      </c>
    </row>
    <row r="110">
      <c r="L110" s="16" t="n"/>
      <c r="M110" s="17" t="n"/>
      <c r="P110" s="17" t="n"/>
      <c r="Q110" s="18" t="n"/>
      <c r="S110" s="19">
        <f>IF(OR($P110="",$Q110=""),"",$P110+$Q110)</f>
        <v/>
      </c>
      <c r="T110" s="20">
        <f>IF($S110="","",IF($S110&lt;TODAY(),"Overdue",IF($S110-TODAY()&lt;=14,"Due within 14 days","OK")))</f>
        <v/>
      </c>
      <c r="U110" s="20">
        <f>IF($A110="","",IF(COUNTIFS('Sign-out log'!$B$2:$B$2001,$A110,'Sign-out log'!$A$2:$A$2001,"&lt;&gt;",'Sign-out log'!$H$2:$H$2001,"")&gt;0,"Out","Available"))</f>
        <v/>
      </c>
    </row>
    <row r="111">
      <c r="L111" s="16" t="n"/>
      <c r="M111" s="17" t="n"/>
      <c r="P111" s="17" t="n"/>
      <c r="Q111" s="18" t="n"/>
      <c r="S111" s="19">
        <f>IF(OR($P111="",$Q111=""),"",$P111+$Q111)</f>
        <v/>
      </c>
      <c r="T111" s="20">
        <f>IF($S111="","",IF($S111&lt;TODAY(),"Overdue",IF($S111-TODAY()&lt;=14,"Due within 14 days","OK")))</f>
        <v/>
      </c>
      <c r="U111" s="20">
        <f>IF($A111="","",IF(COUNTIFS('Sign-out log'!$B$2:$B$2001,$A111,'Sign-out log'!$A$2:$A$2001,"&lt;&gt;",'Sign-out log'!$H$2:$H$2001,"")&gt;0,"Out","Available"))</f>
        <v/>
      </c>
    </row>
    <row r="112">
      <c r="L112" s="16" t="n"/>
      <c r="M112" s="17" t="n"/>
      <c r="P112" s="17" t="n"/>
      <c r="Q112" s="18" t="n"/>
      <c r="S112" s="19">
        <f>IF(OR($P112="",$Q112=""),"",$P112+$Q112)</f>
        <v/>
      </c>
      <c r="T112" s="20">
        <f>IF($S112="","",IF($S112&lt;TODAY(),"Overdue",IF($S112-TODAY()&lt;=14,"Due within 14 days","OK")))</f>
        <v/>
      </c>
      <c r="U112" s="20">
        <f>IF($A112="","",IF(COUNTIFS('Sign-out log'!$B$2:$B$2001,$A112,'Sign-out log'!$A$2:$A$2001,"&lt;&gt;",'Sign-out log'!$H$2:$H$2001,"")&gt;0,"Out","Available"))</f>
        <v/>
      </c>
    </row>
    <row r="113">
      <c r="L113" s="16" t="n"/>
      <c r="M113" s="17" t="n"/>
      <c r="P113" s="17" t="n"/>
      <c r="Q113" s="18" t="n"/>
      <c r="S113" s="19">
        <f>IF(OR($P113="",$Q113=""),"",$P113+$Q113)</f>
        <v/>
      </c>
      <c r="T113" s="20">
        <f>IF($S113="","",IF($S113&lt;TODAY(),"Overdue",IF($S113-TODAY()&lt;=14,"Due within 14 days","OK")))</f>
        <v/>
      </c>
      <c r="U113" s="20">
        <f>IF($A113="","",IF(COUNTIFS('Sign-out log'!$B$2:$B$2001,$A113,'Sign-out log'!$A$2:$A$2001,"&lt;&gt;",'Sign-out log'!$H$2:$H$2001,"")&gt;0,"Out","Available"))</f>
        <v/>
      </c>
    </row>
    <row r="114">
      <c r="L114" s="16" t="n"/>
      <c r="M114" s="17" t="n"/>
      <c r="P114" s="17" t="n"/>
      <c r="Q114" s="18" t="n"/>
      <c r="S114" s="19">
        <f>IF(OR($P114="",$Q114=""),"",$P114+$Q114)</f>
        <v/>
      </c>
      <c r="T114" s="20">
        <f>IF($S114="","",IF($S114&lt;TODAY(),"Overdue",IF($S114-TODAY()&lt;=14,"Due within 14 days","OK")))</f>
        <v/>
      </c>
      <c r="U114" s="20">
        <f>IF($A114="","",IF(COUNTIFS('Sign-out log'!$B$2:$B$2001,$A114,'Sign-out log'!$A$2:$A$2001,"&lt;&gt;",'Sign-out log'!$H$2:$H$2001,"")&gt;0,"Out","Available"))</f>
        <v/>
      </c>
    </row>
    <row r="115">
      <c r="L115" s="16" t="n"/>
      <c r="M115" s="17" t="n"/>
      <c r="P115" s="17" t="n"/>
      <c r="Q115" s="18" t="n"/>
      <c r="S115" s="19">
        <f>IF(OR($P115="",$Q115=""),"",$P115+$Q115)</f>
        <v/>
      </c>
      <c r="T115" s="20">
        <f>IF($S115="","",IF($S115&lt;TODAY(),"Overdue",IF($S115-TODAY()&lt;=14,"Due within 14 days","OK")))</f>
        <v/>
      </c>
      <c r="U115" s="20">
        <f>IF($A115="","",IF(COUNTIFS('Sign-out log'!$B$2:$B$2001,$A115,'Sign-out log'!$A$2:$A$2001,"&lt;&gt;",'Sign-out log'!$H$2:$H$2001,"")&gt;0,"Out","Available"))</f>
        <v/>
      </c>
    </row>
    <row r="116">
      <c r="L116" s="16" t="n"/>
      <c r="M116" s="17" t="n"/>
      <c r="P116" s="17" t="n"/>
      <c r="Q116" s="18" t="n"/>
      <c r="S116" s="19">
        <f>IF(OR($P116="",$Q116=""),"",$P116+$Q116)</f>
        <v/>
      </c>
      <c r="T116" s="20">
        <f>IF($S116="","",IF($S116&lt;TODAY(),"Overdue",IF($S116-TODAY()&lt;=14,"Due within 14 days","OK")))</f>
        <v/>
      </c>
      <c r="U116" s="20">
        <f>IF($A116="","",IF(COUNTIFS('Sign-out log'!$B$2:$B$2001,$A116,'Sign-out log'!$A$2:$A$2001,"&lt;&gt;",'Sign-out log'!$H$2:$H$2001,"")&gt;0,"Out","Available"))</f>
        <v/>
      </c>
    </row>
    <row r="117">
      <c r="L117" s="16" t="n"/>
      <c r="M117" s="17" t="n"/>
      <c r="P117" s="17" t="n"/>
      <c r="Q117" s="18" t="n"/>
      <c r="S117" s="19">
        <f>IF(OR($P117="",$Q117=""),"",$P117+$Q117)</f>
        <v/>
      </c>
      <c r="T117" s="20">
        <f>IF($S117="","",IF($S117&lt;TODAY(),"Overdue",IF($S117-TODAY()&lt;=14,"Due within 14 days","OK")))</f>
        <v/>
      </c>
      <c r="U117" s="20">
        <f>IF($A117="","",IF(COUNTIFS('Sign-out log'!$B$2:$B$2001,$A117,'Sign-out log'!$A$2:$A$2001,"&lt;&gt;",'Sign-out log'!$H$2:$H$2001,"")&gt;0,"Out","Available"))</f>
        <v/>
      </c>
    </row>
    <row r="118">
      <c r="L118" s="16" t="n"/>
      <c r="M118" s="17" t="n"/>
      <c r="P118" s="17" t="n"/>
      <c r="Q118" s="18" t="n"/>
      <c r="S118" s="19">
        <f>IF(OR($P118="",$Q118=""),"",$P118+$Q118)</f>
        <v/>
      </c>
      <c r="T118" s="20">
        <f>IF($S118="","",IF($S118&lt;TODAY(),"Overdue",IF($S118-TODAY()&lt;=14,"Due within 14 days","OK")))</f>
        <v/>
      </c>
      <c r="U118" s="20">
        <f>IF($A118="","",IF(COUNTIFS('Sign-out log'!$B$2:$B$2001,$A118,'Sign-out log'!$A$2:$A$2001,"&lt;&gt;",'Sign-out log'!$H$2:$H$2001,"")&gt;0,"Out","Available"))</f>
        <v/>
      </c>
    </row>
    <row r="119">
      <c r="L119" s="16" t="n"/>
      <c r="M119" s="17" t="n"/>
      <c r="P119" s="17" t="n"/>
      <c r="Q119" s="18" t="n"/>
      <c r="S119" s="19">
        <f>IF(OR($P119="",$Q119=""),"",$P119+$Q119)</f>
        <v/>
      </c>
      <c r="T119" s="20">
        <f>IF($S119="","",IF($S119&lt;TODAY(),"Overdue",IF($S119-TODAY()&lt;=14,"Due within 14 days","OK")))</f>
        <v/>
      </c>
      <c r="U119" s="20">
        <f>IF($A119="","",IF(COUNTIFS('Sign-out log'!$B$2:$B$2001,$A119,'Sign-out log'!$A$2:$A$2001,"&lt;&gt;",'Sign-out log'!$H$2:$H$2001,"")&gt;0,"Out","Available"))</f>
        <v/>
      </c>
    </row>
    <row r="120">
      <c r="L120" s="16" t="n"/>
      <c r="M120" s="17" t="n"/>
      <c r="P120" s="17" t="n"/>
      <c r="Q120" s="18" t="n"/>
      <c r="S120" s="19">
        <f>IF(OR($P120="",$Q120=""),"",$P120+$Q120)</f>
        <v/>
      </c>
      <c r="T120" s="20">
        <f>IF($S120="","",IF($S120&lt;TODAY(),"Overdue",IF($S120-TODAY()&lt;=14,"Due within 14 days","OK")))</f>
        <v/>
      </c>
      <c r="U120" s="20">
        <f>IF($A120="","",IF(COUNTIFS('Sign-out log'!$B$2:$B$2001,$A120,'Sign-out log'!$A$2:$A$2001,"&lt;&gt;",'Sign-out log'!$H$2:$H$2001,"")&gt;0,"Out","Available"))</f>
        <v/>
      </c>
    </row>
    <row r="121">
      <c r="L121" s="16" t="n"/>
      <c r="M121" s="17" t="n"/>
      <c r="P121" s="17" t="n"/>
      <c r="Q121" s="18" t="n"/>
      <c r="S121" s="19">
        <f>IF(OR($P121="",$Q121=""),"",$P121+$Q121)</f>
        <v/>
      </c>
      <c r="T121" s="20">
        <f>IF($S121="","",IF($S121&lt;TODAY(),"Overdue",IF($S121-TODAY()&lt;=14,"Due within 14 days","OK")))</f>
        <v/>
      </c>
      <c r="U121" s="20">
        <f>IF($A121="","",IF(COUNTIFS('Sign-out log'!$B$2:$B$2001,$A121,'Sign-out log'!$A$2:$A$2001,"&lt;&gt;",'Sign-out log'!$H$2:$H$2001,"")&gt;0,"Out","Available"))</f>
        <v/>
      </c>
    </row>
    <row r="122">
      <c r="L122" s="16" t="n"/>
      <c r="M122" s="17" t="n"/>
      <c r="P122" s="17" t="n"/>
      <c r="Q122" s="18" t="n"/>
      <c r="S122" s="19">
        <f>IF(OR($P122="",$Q122=""),"",$P122+$Q122)</f>
        <v/>
      </c>
      <c r="T122" s="20">
        <f>IF($S122="","",IF($S122&lt;TODAY(),"Overdue",IF($S122-TODAY()&lt;=14,"Due within 14 days","OK")))</f>
        <v/>
      </c>
      <c r="U122" s="20">
        <f>IF($A122="","",IF(COUNTIFS('Sign-out log'!$B$2:$B$2001,$A122,'Sign-out log'!$A$2:$A$2001,"&lt;&gt;",'Sign-out log'!$H$2:$H$2001,"")&gt;0,"Out","Available"))</f>
        <v/>
      </c>
    </row>
    <row r="123">
      <c r="L123" s="16" t="n"/>
      <c r="M123" s="17" t="n"/>
      <c r="P123" s="17" t="n"/>
      <c r="Q123" s="18" t="n"/>
      <c r="S123" s="19">
        <f>IF(OR($P123="",$Q123=""),"",$P123+$Q123)</f>
        <v/>
      </c>
      <c r="T123" s="20">
        <f>IF($S123="","",IF($S123&lt;TODAY(),"Overdue",IF($S123-TODAY()&lt;=14,"Due within 14 days","OK")))</f>
        <v/>
      </c>
      <c r="U123" s="20">
        <f>IF($A123="","",IF(COUNTIFS('Sign-out log'!$B$2:$B$2001,$A123,'Sign-out log'!$A$2:$A$2001,"&lt;&gt;",'Sign-out log'!$H$2:$H$2001,"")&gt;0,"Out","Available"))</f>
        <v/>
      </c>
    </row>
    <row r="124">
      <c r="L124" s="16" t="n"/>
      <c r="M124" s="17" t="n"/>
      <c r="P124" s="17" t="n"/>
      <c r="Q124" s="18" t="n"/>
      <c r="S124" s="19">
        <f>IF(OR($P124="",$Q124=""),"",$P124+$Q124)</f>
        <v/>
      </c>
      <c r="T124" s="20">
        <f>IF($S124="","",IF($S124&lt;TODAY(),"Overdue",IF($S124-TODAY()&lt;=14,"Due within 14 days","OK")))</f>
        <v/>
      </c>
      <c r="U124" s="20">
        <f>IF($A124="","",IF(COUNTIFS('Sign-out log'!$B$2:$B$2001,$A124,'Sign-out log'!$A$2:$A$2001,"&lt;&gt;",'Sign-out log'!$H$2:$H$2001,"")&gt;0,"Out","Available"))</f>
        <v/>
      </c>
    </row>
    <row r="125">
      <c r="L125" s="16" t="n"/>
      <c r="M125" s="17" t="n"/>
      <c r="P125" s="17" t="n"/>
      <c r="Q125" s="18" t="n"/>
      <c r="S125" s="19">
        <f>IF(OR($P125="",$Q125=""),"",$P125+$Q125)</f>
        <v/>
      </c>
      <c r="T125" s="20">
        <f>IF($S125="","",IF($S125&lt;TODAY(),"Overdue",IF($S125-TODAY()&lt;=14,"Due within 14 days","OK")))</f>
        <v/>
      </c>
      <c r="U125" s="20">
        <f>IF($A125="","",IF(COUNTIFS('Sign-out log'!$B$2:$B$2001,$A125,'Sign-out log'!$A$2:$A$2001,"&lt;&gt;",'Sign-out log'!$H$2:$H$2001,"")&gt;0,"Out","Available"))</f>
        <v/>
      </c>
    </row>
    <row r="126">
      <c r="L126" s="16" t="n"/>
      <c r="M126" s="17" t="n"/>
      <c r="P126" s="17" t="n"/>
      <c r="Q126" s="18" t="n"/>
      <c r="S126" s="19">
        <f>IF(OR($P126="",$Q126=""),"",$P126+$Q126)</f>
        <v/>
      </c>
      <c r="T126" s="20">
        <f>IF($S126="","",IF($S126&lt;TODAY(),"Overdue",IF($S126-TODAY()&lt;=14,"Due within 14 days","OK")))</f>
        <v/>
      </c>
      <c r="U126" s="20">
        <f>IF($A126="","",IF(COUNTIFS('Sign-out log'!$B$2:$B$2001,$A126,'Sign-out log'!$A$2:$A$2001,"&lt;&gt;",'Sign-out log'!$H$2:$H$2001,"")&gt;0,"Out","Available"))</f>
        <v/>
      </c>
    </row>
    <row r="127">
      <c r="L127" s="16" t="n"/>
      <c r="M127" s="17" t="n"/>
      <c r="P127" s="17" t="n"/>
      <c r="Q127" s="18" t="n"/>
      <c r="S127" s="19">
        <f>IF(OR($P127="",$Q127=""),"",$P127+$Q127)</f>
        <v/>
      </c>
      <c r="T127" s="20">
        <f>IF($S127="","",IF($S127&lt;TODAY(),"Overdue",IF($S127-TODAY()&lt;=14,"Due within 14 days","OK")))</f>
        <v/>
      </c>
      <c r="U127" s="20">
        <f>IF($A127="","",IF(COUNTIFS('Sign-out log'!$B$2:$B$2001,$A127,'Sign-out log'!$A$2:$A$2001,"&lt;&gt;",'Sign-out log'!$H$2:$H$2001,"")&gt;0,"Out","Available"))</f>
        <v/>
      </c>
    </row>
    <row r="128">
      <c r="L128" s="16" t="n"/>
      <c r="M128" s="17" t="n"/>
      <c r="P128" s="17" t="n"/>
      <c r="Q128" s="18" t="n"/>
      <c r="S128" s="19">
        <f>IF(OR($P128="",$Q128=""),"",$P128+$Q128)</f>
        <v/>
      </c>
      <c r="T128" s="20">
        <f>IF($S128="","",IF($S128&lt;TODAY(),"Overdue",IF($S128-TODAY()&lt;=14,"Due within 14 days","OK")))</f>
        <v/>
      </c>
      <c r="U128" s="20">
        <f>IF($A128="","",IF(COUNTIFS('Sign-out log'!$B$2:$B$2001,$A128,'Sign-out log'!$A$2:$A$2001,"&lt;&gt;",'Sign-out log'!$H$2:$H$2001,"")&gt;0,"Out","Available"))</f>
        <v/>
      </c>
    </row>
    <row r="129">
      <c r="L129" s="16" t="n"/>
      <c r="M129" s="17" t="n"/>
      <c r="P129" s="17" t="n"/>
      <c r="Q129" s="18" t="n"/>
      <c r="S129" s="19">
        <f>IF(OR($P129="",$Q129=""),"",$P129+$Q129)</f>
        <v/>
      </c>
      <c r="T129" s="20">
        <f>IF($S129="","",IF($S129&lt;TODAY(),"Overdue",IF($S129-TODAY()&lt;=14,"Due within 14 days","OK")))</f>
        <v/>
      </c>
      <c r="U129" s="20">
        <f>IF($A129="","",IF(COUNTIFS('Sign-out log'!$B$2:$B$2001,$A129,'Sign-out log'!$A$2:$A$2001,"&lt;&gt;",'Sign-out log'!$H$2:$H$2001,"")&gt;0,"Out","Available"))</f>
        <v/>
      </c>
    </row>
    <row r="130">
      <c r="L130" s="16" t="n"/>
      <c r="M130" s="17" t="n"/>
      <c r="P130" s="17" t="n"/>
      <c r="Q130" s="18" t="n"/>
      <c r="S130" s="19">
        <f>IF(OR($P130="",$Q130=""),"",$P130+$Q130)</f>
        <v/>
      </c>
      <c r="T130" s="20">
        <f>IF($S130="","",IF($S130&lt;TODAY(),"Overdue",IF($S130-TODAY()&lt;=14,"Due within 14 days","OK")))</f>
        <v/>
      </c>
      <c r="U130" s="20">
        <f>IF($A130="","",IF(COUNTIFS('Sign-out log'!$B$2:$B$2001,$A130,'Sign-out log'!$A$2:$A$2001,"&lt;&gt;",'Sign-out log'!$H$2:$H$2001,"")&gt;0,"Out","Available"))</f>
        <v/>
      </c>
    </row>
    <row r="131">
      <c r="L131" s="16" t="n"/>
      <c r="M131" s="17" t="n"/>
      <c r="P131" s="17" t="n"/>
      <c r="Q131" s="18" t="n"/>
      <c r="S131" s="19">
        <f>IF(OR($P131="",$Q131=""),"",$P131+$Q131)</f>
        <v/>
      </c>
      <c r="T131" s="20">
        <f>IF($S131="","",IF($S131&lt;TODAY(),"Overdue",IF($S131-TODAY()&lt;=14,"Due within 14 days","OK")))</f>
        <v/>
      </c>
      <c r="U131" s="20">
        <f>IF($A131="","",IF(COUNTIFS('Sign-out log'!$B$2:$B$2001,$A131,'Sign-out log'!$A$2:$A$2001,"&lt;&gt;",'Sign-out log'!$H$2:$H$2001,"")&gt;0,"Out","Available"))</f>
        <v/>
      </c>
    </row>
    <row r="132">
      <c r="L132" s="16" t="n"/>
      <c r="M132" s="17" t="n"/>
      <c r="P132" s="17" t="n"/>
      <c r="Q132" s="18" t="n"/>
      <c r="S132" s="19">
        <f>IF(OR($P132="",$Q132=""),"",$P132+$Q132)</f>
        <v/>
      </c>
      <c r="T132" s="20">
        <f>IF($S132="","",IF($S132&lt;TODAY(),"Overdue",IF($S132-TODAY()&lt;=14,"Due within 14 days","OK")))</f>
        <v/>
      </c>
      <c r="U132" s="20">
        <f>IF($A132="","",IF(COUNTIFS('Sign-out log'!$B$2:$B$2001,$A132,'Sign-out log'!$A$2:$A$2001,"&lt;&gt;",'Sign-out log'!$H$2:$H$2001,"")&gt;0,"Out","Available"))</f>
        <v/>
      </c>
    </row>
    <row r="133">
      <c r="L133" s="16" t="n"/>
      <c r="M133" s="17" t="n"/>
      <c r="P133" s="17" t="n"/>
      <c r="Q133" s="18" t="n"/>
      <c r="S133" s="19">
        <f>IF(OR($P133="",$Q133=""),"",$P133+$Q133)</f>
        <v/>
      </c>
      <c r="T133" s="20">
        <f>IF($S133="","",IF($S133&lt;TODAY(),"Overdue",IF($S133-TODAY()&lt;=14,"Due within 14 days","OK")))</f>
        <v/>
      </c>
      <c r="U133" s="20">
        <f>IF($A133="","",IF(COUNTIFS('Sign-out log'!$B$2:$B$2001,$A133,'Sign-out log'!$A$2:$A$2001,"&lt;&gt;",'Sign-out log'!$H$2:$H$2001,"")&gt;0,"Out","Available"))</f>
        <v/>
      </c>
    </row>
    <row r="134">
      <c r="L134" s="16" t="n"/>
      <c r="M134" s="17" t="n"/>
      <c r="P134" s="17" t="n"/>
      <c r="Q134" s="18" t="n"/>
      <c r="S134" s="19">
        <f>IF(OR($P134="",$Q134=""),"",$P134+$Q134)</f>
        <v/>
      </c>
      <c r="T134" s="20">
        <f>IF($S134="","",IF($S134&lt;TODAY(),"Overdue",IF($S134-TODAY()&lt;=14,"Due within 14 days","OK")))</f>
        <v/>
      </c>
      <c r="U134" s="20">
        <f>IF($A134="","",IF(COUNTIFS('Sign-out log'!$B$2:$B$2001,$A134,'Sign-out log'!$A$2:$A$2001,"&lt;&gt;",'Sign-out log'!$H$2:$H$2001,"")&gt;0,"Out","Available"))</f>
        <v/>
      </c>
    </row>
    <row r="135">
      <c r="L135" s="16" t="n"/>
      <c r="M135" s="17" t="n"/>
      <c r="P135" s="17" t="n"/>
      <c r="Q135" s="18" t="n"/>
      <c r="S135" s="19">
        <f>IF(OR($P135="",$Q135=""),"",$P135+$Q135)</f>
        <v/>
      </c>
      <c r="T135" s="20">
        <f>IF($S135="","",IF($S135&lt;TODAY(),"Overdue",IF($S135-TODAY()&lt;=14,"Due within 14 days","OK")))</f>
        <v/>
      </c>
      <c r="U135" s="20">
        <f>IF($A135="","",IF(COUNTIFS('Sign-out log'!$B$2:$B$2001,$A135,'Sign-out log'!$A$2:$A$2001,"&lt;&gt;",'Sign-out log'!$H$2:$H$2001,"")&gt;0,"Out","Available"))</f>
        <v/>
      </c>
    </row>
    <row r="136">
      <c r="L136" s="16" t="n"/>
      <c r="M136" s="17" t="n"/>
      <c r="P136" s="17" t="n"/>
      <c r="Q136" s="18" t="n"/>
      <c r="S136" s="19">
        <f>IF(OR($P136="",$Q136=""),"",$P136+$Q136)</f>
        <v/>
      </c>
      <c r="T136" s="20">
        <f>IF($S136="","",IF($S136&lt;TODAY(),"Overdue",IF($S136-TODAY()&lt;=14,"Due within 14 days","OK")))</f>
        <v/>
      </c>
      <c r="U136" s="20">
        <f>IF($A136="","",IF(COUNTIFS('Sign-out log'!$B$2:$B$2001,$A136,'Sign-out log'!$A$2:$A$2001,"&lt;&gt;",'Sign-out log'!$H$2:$H$2001,"")&gt;0,"Out","Available"))</f>
        <v/>
      </c>
    </row>
    <row r="137">
      <c r="L137" s="16" t="n"/>
      <c r="M137" s="17" t="n"/>
      <c r="P137" s="17" t="n"/>
      <c r="Q137" s="18" t="n"/>
      <c r="S137" s="19">
        <f>IF(OR($P137="",$Q137=""),"",$P137+$Q137)</f>
        <v/>
      </c>
      <c r="T137" s="20">
        <f>IF($S137="","",IF($S137&lt;TODAY(),"Overdue",IF($S137-TODAY()&lt;=14,"Due within 14 days","OK")))</f>
        <v/>
      </c>
      <c r="U137" s="20">
        <f>IF($A137="","",IF(COUNTIFS('Sign-out log'!$B$2:$B$2001,$A137,'Sign-out log'!$A$2:$A$2001,"&lt;&gt;",'Sign-out log'!$H$2:$H$2001,"")&gt;0,"Out","Available"))</f>
        <v/>
      </c>
    </row>
    <row r="138">
      <c r="L138" s="16" t="n"/>
      <c r="M138" s="17" t="n"/>
      <c r="P138" s="17" t="n"/>
      <c r="Q138" s="18" t="n"/>
      <c r="S138" s="19">
        <f>IF(OR($P138="",$Q138=""),"",$P138+$Q138)</f>
        <v/>
      </c>
      <c r="T138" s="20">
        <f>IF($S138="","",IF($S138&lt;TODAY(),"Overdue",IF($S138-TODAY()&lt;=14,"Due within 14 days","OK")))</f>
        <v/>
      </c>
      <c r="U138" s="20">
        <f>IF($A138="","",IF(COUNTIFS('Sign-out log'!$B$2:$B$2001,$A138,'Sign-out log'!$A$2:$A$2001,"&lt;&gt;",'Sign-out log'!$H$2:$H$2001,"")&gt;0,"Out","Available"))</f>
        <v/>
      </c>
    </row>
    <row r="139">
      <c r="L139" s="16" t="n"/>
      <c r="M139" s="17" t="n"/>
      <c r="P139" s="17" t="n"/>
      <c r="Q139" s="18" t="n"/>
      <c r="S139" s="19">
        <f>IF(OR($P139="",$Q139=""),"",$P139+$Q139)</f>
        <v/>
      </c>
      <c r="T139" s="20">
        <f>IF($S139="","",IF($S139&lt;TODAY(),"Overdue",IF($S139-TODAY()&lt;=14,"Due within 14 days","OK")))</f>
        <v/>
      </c>
      <c r="U139" s="20">
        <f>IF($A139="","",IF(COUNTIFS('Sign-out log'!$B$2:$B$2001,$A139,'Sign-out log'!$A$2:$A$2001,"&lt;&gt;",'Sign-out log'!$H$2:$H$2001,"")&gt;0,"Out","Available"))</f>
        <v/>
      </c>
    </row>
    <row r="140">
      <c r="L140" s="16" t="n"/>
      <c r="M140" s="17" t="n"/>
      <c r="P140" s="17" t="n"/>
      <c r="Q140" s="18" t="n"/>
      <c r="S140" s="19">
        <f>IF(OR($P140="",$Q140=""),"",$P140+$Q140)</f>
        <v/>
      </c>
      <c r="T140" s="20">
        <f>IF($S140="","",IF($S140&lt;TODAY(),"Overdue",IF($S140-TODAY()&lt;=14,"Due within 14 days","OK")))</f>
        <v/>
      </c>
      <c r="U140" s="20">
        <f>IF($A140="","",IF(COUNTIFS('Sign-out log'!$B$2:$B$2001,$A140,'Sign-out log'!$A$2:$A$2001,"&lt;&gt;",'Sign-out log'!$H$2:$H$2001,"")&gt;0,"Out","Available"))</f>
        <v/>
      </c>
    </row>
    <row r="141">
      <c r="L141" s="16" t="n"/>
      <c r="M141" s="17" t="n"/>
      <c r="P141" s="17" t="n"/>
      <c r="Q141" s="18" t="n"/>
      <c r="S141" s="19">
        <f>IF(OR($P141="",$Q141=""),"",$P141+$Q141)</f>
        <v/>
      </c>
      <c r="T141" s="20">
        <f>IF($S141="","",IF($S141&lt;TODAY(),"Overdue",IF($S141-TODAY()&lt;=14,"Due within 14 days","OK")))</f>
        <v/>
      </c>
      <c r="U141" s="20">
        <f>IF($A141="","",IF(COUNTIFS('Sign-out log'!$B$2:$B$2001,$A141,'Sign-out log'!$A$2:$A$2001,"&lt;&gt;",'Sign-out log'!$H$2:$H$2001,"")&gt;0,"Out","Available"))</f>
        <v/>
      </c>
    </row>
    <row r="142">
      <c r="L142" s="16" t="n"/>
      <c r="M142" s="17" t="n"/>
      <c r="P142" s="17" t="n"/>
      <c r="Q142" s="18" t="n"/>
      <c r="S142" s="19">
        <f>IF(OR($P142="",$Q142=""),"",$P142+$Q142)</f>
        <v/>
      </c>
      <c r="T142" s="20">
        <f>IF($S142="","",IF($S142&lt;TODAY(),"Overdue",IF($S142-TODAY()&lt;=14,"Due within 14 days","OK")))</f>
        <v/>
      </c>
      <c r="U142" s="20">
        <f>IF($A142="","",IF(COUNTIFS('Sign-out log'!$B$2:$B$2001,$A142,'Sign-out log'!$A$2:$A$2001,"&lt;&gt;",'Sign-out log'!$H$2:$H$2001,"")&gt;0,"Out","Available"))</f>
        <v/>
      </c>
    </row>
    <row r="143">
      <c r="L143" s="16" t="n"/>
      <c r="M143" s="17" t="n"/>
      <c r="P143" s="17" t="n"/>
      <c r="Q143" s="18" t="n"/>
      <c r="S143" s="19">
        <f>IF(OR($P143="",$Q143=""),"",$P143+$Q143)</f>
        <v/>
      </c>
      <c r="T143" s="20">
        <f>IF($S143="","",IF($S143&lt;TODAY(),"Overdue",IF($S143-TODAY()&lt;=14,"Due within 14 days","OK")))</f>
        <v/>
      </c>
      <c r="U143" s="20">
        <f>IF($A143="","",IF(COUNTIFS('Sign-out log'!$B$2:$B$2001,$A143,'Sign-out log'!$A$2:$A$2001,"&lt;&gt;",'Sign-out log'!$H$2:$H$2001,"")&gt;0,"Out","Available"))</f>
        <v/>
      </c>
    </row>
    <row r="144">
      <c r="L144" s="16" t="n"/>
      <c r="M144" s="17" t="n"/>
      <c r="P144" s="17" t="n"/>
      <c r="Q144" s="18" t="n"/>
      <c r="S144" s="19">
        <f>IF(OR($P144="",$Q144=""),"",$P144+$Q144)</f>
        <v/>
      </c>
      <c r="T144" s="20">
        <f>IF($S144="","",IF($S144&lt;TODAY(),"Overdue",IF($S144-TODAY()&lt;=14,"Due within 14 days","OK")))</f>
        <v/>
      </c>
      <c r="U144" s="20">
        <f>IF($A144="","",IF(COUNTIFS('Sign-out log'!$B$2:$B$2001,$A144,'Sign-out log'!$A$2:$A$2001,"&lt;&gt;",'Sign-out log'!$H$2:$H$2001,"")&gt;0,"Out","Available"))</f>
        <v/>
      </c>
    </row>
    <row r="145">
      <c r="L145" s="16" t="n"/>
      <c r="M145" s="17" t="n"/>
      <c r="P145" s="17" t="n"/>
      <c r="Q145" s="18" t="n"/>
      <c r="S145" s="19">
        <f>IF(OR($P145="",$Q145=""),"",$P145+$Q145)</f>
        <v/>
      </c>
      <c r="T145" s="20">
        <f>IF($S145="","",IF($S145&lt;TODAY(),"Overdue",IF($S145-TODAY()&lt;=14,"Due within 14 days","OK")))</f>
        <v/>
      </c>
      <c r="U145" s="20">
        <f>IF($A145="","",IF(COUNTIFS('Sign-out log'!$B$2:$B$2001,$A145,'Sign-out log'!$A$2:$A$2001,"&lt;&gt;",'Sign-out log'!$H$2:$H$2001,"")&gt;0,"Out","Available"))</f>
        <v/>
      </c>
    </row>
    <row r="146">
      <c r="L146" s="16" t="n"/>
      <c r="M146" s="17" t="n"/>
      <c r="P146" s="17" t="n"/>
      <c r="Q146" s="18" t="n"/>
      <c r="S146" s="19">
        <f>IF(OR($P146="",$Q146=""),"",$P146+$Q146)</f>
        <v/>
      </c>
      <c r="T146" s="20">
        <f>IF($S146="","",IF($S146&lt;TODAY(),"Overdue",IF($S146-TODAY()&lt;=14,"Due within 14 days","OK")))</f>
        <v/>
      </c>
      <c r="U146" s="20">
        <f>IF($A146="","",IF(COUNTIFS('Sign-out log'!$B$2:$B$2001,$A146,'Sign-out log'!$A$2:$A$2001,"&lt;&gt;",'Sign-out log'!$H$2:$H$2001,"")&gt;0,"Out","Available"))</f>
        <v/>
      </c>
    </row>
    <row r="147">
      <c r="L147" s="16" t="n"/>
      <c r="M147" s="17" t="n"/>
      <c r="P147" s="17" t="n"/>
      <c r="Q147" s="18" t="n"/>
      <c r="S147" s="19">
        <f>IF(OR($P147="",$Q147=""),"",$P147+$Q147)</f>
        <v/>
      </c>
      <c r="T147" s="20">
        <f>IF($S147="","",IF($S147&lt;TODAY(),"Overdue",IF($S147-TODAY()&lt;=14,"Due within 14 days","OK")))</f>
        <v/>
      </c>
      <c r="U147" s="20">
        <f>IF($A147="","",IF(COUNTIFS('Sign-out log'!$B$2:$B$2001,$A147,'Sign-out log'!$A$2:$A$2001,"&lt;&gt;",'Sign-out log'!$H$2:$H$2001,"")&gt;0,"Out","Available"))</f>
        <v/>
      </c>
    </row>
    <row r="148">
      <c r="L148" s="16" t="n"/>
      <c r="M148" s="17" t="n"/>
      <c r="P148" s="17" t="n"/>
      <c r="Q148" s="18" t="n"/>
      <c r="S148" s="19">
        <f>IF(OR($P148="",$Q148=""),"",$P148+$Q148)</f>
        <v/>
      </c>
      <c r="T148" s="20">
        <f>IF($S148="","",IF($S148&lt;TODAY(),"Overdue",IF($S148-TODAY()&lt;=14,"Due within 14 days","OK")))</f>
        <v/>
      </c>
      <c r="U148" s="20">
        <f>IF($A148="","",IF(COUNTIFS('Sign-out log'!$B$2:$B$2001,$A148,'Sign-out log'!$A$2:$A$2001,"&lt;&gt;",'Sign-out log'!$H$2:$H$2001,"")&gt;0,"Out","Available"))</f>
        <v/>
      </c>
    </row>
    <row r="149">
      <c r="L149" s="16" t="n"/>
      <c r="M149" s="17" t="n"/>
      <c r="P149" s="17" t="n"/>
      <c r="Q149" s="18" t="n"/>
      <c r="S149" s="19">
        <f>IF(OR($P149="",$Q149=""),"",$P149+$Q149)</f>
        <v/>
      </c>
      <c r="T149" s="20">
        <f>IF($S149="","",IF($S149&lt;TODAY(),"Overdue",IF($S149-TODAY()&lt;=14,"Due within 14 days","OK")))</f>
        <v/>
      </c>
      <c r="U149" s="20">
        <f>IF($A149="","",IF(COUNTIFS('Sign-out log'!$B$2:$B$2001,$A149,'Sign-out log'!$A$2:$A$2001,"&lt;&gt;",'Sign-out log'!$H$2:$H$2001,"")&gt;0,"Out","Available"))</f>
        <v/>
      </c>
    </row>
    <row r="150">
      <c r="L150" s="16" t="n"/>
      <c r="M150" s="17" t="n"/>
      <c r="P150" s="17" t="n"/>
      <c r="Q150" s="18" t="n"/>
      <c r="S150" s="19">
        <f>IF(OR($P150="",$Q150=""),"",$P150+$Q150)</f>
        <v/>
      </c>
      <c r="T150" s="20">
        <f>IF($S150="","",IF($S150&lt;TODAY(),"Overdue",IF($S150-TODAY()&lt;=14,"Due within 14 days","OK")))</f>
        <v/>
      </c>
      <c r="U150" s="20">
        <f>IF($A150="","",IF(COUNTIFS('Sign-out log'!$B$2:$B$2001,$A150,'Sign-out log'!$A$2:$A$2001,"&lt;&gt;",'Sign-out log'!$H$2:$H$2001,"")&gt;0,"Out","Available"))</f>
        <v/>
      </c>
    </row>
    <row r="151">
      <c r="L151" s="16" t="n"/>
      <c r="M151" s="17" t="n"/>
      <c r="P151" s="17" t="n"/>
      <c r="Q151" s="18" t="n"/>
      <c r="S151" s="19">
        <f>IF(OR($P151="",$Q151=""),"",$P151+$Q151)</f>
        <v/>
      </c>
      <c r="T151" s="20">
        <f>IF($S151="","",IF($S151&lt;TODAY(),"Overdue",IF($S151-TODAY()&lt;=14,"Due within 14 days","OK")))</f>
        <v/>
      </c>
      <c r="U151" s="20">
        <f>IF($A151="","",IF(COUNTIFS('Sign-out log'!$B$2:$B$2001,$A151,'Sign-out log'!$A$2:$A$2001,"&lt;&gt;",'Sign-out log'!$H$2:$H$2001,"")&gt;0,"Out","Available"))</f>
        <v/>
      </c>
    </row>
    <row r="152">
      <c r="L152" s="16" t="n"/>
      <c r="M152" s="17" t="n"/>
      <c r="P152" s="17" t="n"/>
      <c r="Q152" s="18" t="n"/>
      <c r="S152" s="19">
        <f>IF(OR($P152="",$Q152=""),"",$P152+$Q152)</f>
        <v/>
      </c>
      <c r="T152" s="20">
        <f>IF($S152="","",IF($S152&lt;TODAY(),"Overdue",IF($S152-TODAY()&lt;=14,"Due within 14 days","OK")))</f>
        <v/>
      </c>
      <c r="U152" s="20">
        <f>IF($A152="","",IF(COUNTIFS('Sign-out log'!$B$2:$B$2001,$A152,'Sign-out log'!$A$2:$A$2001,"&lt;&gt;",'Sign-out log'!$H$2:$H$2001,"")&gt;0,"Out","Available"))</f>
        <v/>
      </c>
    </row>
    <row r="153">
      <c r="L153" s="16" t="n"/>
      <c r="M153" s="17" t="n"/>
      <c r="P153" s="17" t="n"/>
      <c r="Q153" s="18" t="n"/>
      <c r="S153" s="19">
        <f>IF(OR($P153="",$Q153=""),"",$P153+$Q153)</f>
        <v/>
      </c>
      <c r="T153" s="20">
        <f>IF($S153="","",IF($S153&lt;TODAY(),"Overdue",IF($S153-TODAY()&lt;=14,"Due within 14 days","OK")))</f>
        <v/>
      </c>
      <c r="U153" s="20">
        <f>IF($A153="","",IF(COUNTIFS('Sign-out log'!$B$2:$B$2001,$A153,'Sign-out log'!$A$2:$A$2001,"&lt;&gt;",'Sign-out log'!$H$2:$H$2001,"")&gt;0,"Out","Available"))</f>
        <v/>
      </c>
    </row>
    <row r="154">
      <c r="L154" s="16" t="n"/>
      <c r="M154" s="17" t="n"/>
      <c r="P154" s="17" t="n"/>
      <c r="Q154" s="18" t="n"/>
      <c r="S154" s="19">
        <f>IF(OR($P154="",$Q154=""),"",$P154+$Q154)</f>
        <v/>
      </c>
      <c r="T154" s="20">
        <f>IF($S154="","",IF($S154&lt;TODAY(),"Overdue",IF($S154-TODAY()&lt;=14,"Due within 14 days","OK")))</f>
        <v/>
      </c>
      <c r="U154" s="20">
        <f>IF($A154="","",IF(COUNTIFS('Sign-out log'!$B$2:$B$2001,$A154,'Sign-out log'!$A$2:$A$2001,"&lt;&gt;",'Sign-out log'!$H$2:$H$2001,"")&gt;0,"Out","Available"))</f>
        <v/>
      </c>
    </row>
    <row r="155">
      <c r="L155" s="16" t="n"/>
      <c r="M155" s="17" t="n"/>
      <c r="P155" s="17" t="n"/>
      <c r="Q155" s="18" t="n"/>
      <c r="S155" s="19">
        <f>IF(OR($P155="",$Q155=""),"",$P155+$Q155)</f>
        <v/>
      </c>
      <c r="T155" s="20">
        <f>IF($S155="","",IF($S155&lt;TODAY(),"Overdue",IF($S155-TODAY()&lt;=14,"Due within 14 days","OK")))</f>
        <v/>
      </c>
      <c r="U155" s="20">
        <f>IF($A155="","",IF(COUNTIFS('Sign-out log'!$B$2:$B$2001,$A155,'Sign-out log'!$A$2:$A$2001,"&lt;&gt;",'Sign-out log'!$H$2:$H$2001,"")&gt;0,"Out","Available"))</f>
        <v/>
      </c>
    </row>
    <row r="156">
      <c r="L156" s="16" t="n"/>
      <c r="M156" s="17" t="n"/>
      <c r="P156" s="17" t="n"/>
      <c r="Q156" s="18" t="n"/>
      <c r="S156" s="19">
        <f>IF(OR($P156="",$Q156=""),"",$P156+$Q156)</f>
        <v/>
      </c>
      <c r="T156" s="20">
        <f>IF($S156="","",IF($S156&lt;TODAY(),"Overdue",IF($S156-TODAY()&lt;=14,"Due within 14 days","OK")))</f>
        <v/>
      </c>
      <c r="U156" s="20">
        <f>IF($A156="","",IF(COUNTIFS('Sign-out log'!$B$2:$B$2001,$A156,'Sign-out log'!$A$2:$A$2001,"&lt;&gt;",'Sign-out log'!$H$2:$H$2001,"")&gt;0,"Out","Available"))</f>
        <v/>
      </c>
    </row>
    <row r="157">
      <c r="L157" s="16" t="n"/>
      <c r="M157" s="17" t="n"/>
      <c r="P157" s="17" t="n"/>
      <c r="Q157" s="18" t="n"/>
      <c r="S157" s="19">
        <f>IF(OR($P157="",$Q157=""),"",$P157+$Q157)</f>
        <v/>
      </c>
      <c r="T157" s="20">
        <f>IF($S157="","",IF($S157&lt;TODAY(),"Overdue",IF($S157-TODAY()&lt;=14,"Due within 14 days","OK")))</f>
        <v/>
      </c>
      <c r="U157" s="20">
        <f>IF($A157="","",IF(COUNTIFS('Sign-out log'!$B$2:$B$2001,$A157,'Sign-out log'!$A$2:$A$2001,"&lt;&gt;",'Sign-out log'!$H$2:$H$2001,"")&gt;0,"Out","Available"))</f>
        <v/>
      </c>
    </row>
    <row r="158">
      <c r="L158" s="16" t="n"/>
      <c r="M158" s="17" t="n"/>
      <c r="P158" s="17" t="n"/>
      <c r="Q158" s="18" t="n"/>
      <c r="S158" s="19">
        <f>IF(OR($P158="",$Q158=""),"",$P158+$Q158)</f>
        <v/>
      </c>
      <c r="T158" s="20">
        <f>IF($S158="","",IF($S158&lt;TODAY(),"Overdue",IF($S158-TODAY()&lt;=14,"Due within 14 days","OK")))</f>
        <v/>
      </c>
      <c r="U158" s="20">
        <f>IF($A158="","",IF(COUNTIFS('Sign-out log'!$B$2:$B$2001,$A158,'Sign-out log'!$A$2:$A$2001,"&lt;&gt;",'Sign-out log'!$H$2:$H$2001,"")&gt;0,"Out","Available"))</f>
        <v/>
      </c>
    </row>
    <row r="159">
      <c r="L159" s="16" t="n"/>
      <c r="M159" s="17" t="n"/>
      <c r="P159" s="17" t="n"/>
      <c r="Q159" s="18" t="n"/>
      <c r="S159" s="19">
        <f>IF(OR($P159="",$Q159=""),"",$P159+$Q159)</f>
        <v/>
      </c>
      <c r="T159" s="20">
        <f>IF($S159="","",IF($S159&lt;TODAY(),"Overdue",IF($S159-TODAY()&lt;=14,"Due within 14 days","OK")))</f>
        <v/>
      </c>
      <c r="U159" s="20">
        <f>IF($A159="","",IF(COUNTIFS('Sign-out log'!$B$2:$B$2001,$A159,'Sign-out log'!$A$2:$A$2001,"&lt;&gt;",'Sign-out log'!$H$2:$H$2001,"")&gt;0,"Out","Available"))</f>
        <v/>
      </c>
    </row>
    <row r="160">
      <c r="L160" s="16" t="n"/>
      <c r="M160" s="17" t="n"/>
      <c r="P160" s="17" t="n"/>
      <c r="Q160" s="18" t="n"/>
      <c r="S160" s="19">
        <f>IF(OR($P160="",$Q160=""),"",$P160+$Q160)</f>
        <v/>
      </c>
      <c r="T160" s="20">
        <f>IF($S160="","",IF($S160&lt;TODAY(),"Overdue",IF($S160-TODAY()&lt;=14,"Due within 14 days","OK")))</f>
        <v/>
      </c>
      <c r="U160" s="20">
        <f>IF($A160="","",IF(COUNTIFS('Sign-out log'!$B$2:$B$2001,$A160,'Sign-out log'!$A$2:$A$2001,"&lt;&gt;",'Sign-out log'!$H$2:$H$2001,"")&gt;0,"Out","Available"))</f>
        <v/>
      </c>
    </row>
    <row r="161">
      <c r="L161" s="16" t="n"/>
      <c r="M161" s="17" t="n"/>
      <c r="P161" s="17" t="n"/>
      <c r="Q161" s="18" t="n"/>
      <c r="S161" s="19">
        <f>IF(OR($P161="",$Q161=""),"",$P161+$Q161)</f>
        <v/>
      </c>
      <c r="T161" s="20">
        <f>IF($S161="","",IF($S161&lt;TODAY(),"Overdue",IF($S161-TODAY()&lt;=14,"Due within 14 days","OK")))</f>
        <v/>
      </c>
      <c r="U161" s="20">
        <f>IF($A161="","",IF(COUNTIFS('Sign-out log'!$B$2:$B$2001,$A161,'Sign-out log'!$A$2:$A$2001,"&lt;&gt;",'Sign-out log'!$H$2:$H$2001,"")&gt;0,"Out","Available"))</f>
        <v/>
      </c>
    </row>
    <row r="162">
      <c r="L162" s="16" t="n"/>
      <c r="M162" s="17" t="n"/>
      <c r="P162" s="17" t="n"/>
      <c r="Q162" s="18" t="n"/>
      <c r="S162" s="19">
        <f>IF(OR($P162="",$Q162=""),"",$P162+$Q162)</f>
        <v/>
      </c>
      <c r="T162" s="20">
        <f>IF($S162="","",IF($S162&lt;TODAY(),"Overdue",IF($S162-TODAY()&lt;=14,"Due within 14 days","OK")))</f>
        <v/>
      </c>
      <c r="U162" s="20">
        <f>IF($A162="","",IF(COUNTIFS('Sign-out log'!$B$2:$B$2001,$A162,'Sign-out log'!$A$2:$A$2001,"&lt;&gt;",'Sign-out log'!$H$2:$H$2001,"")&gt;0,"Out","Available"))</f>
        <v/>
      </c>
    </row>
    <row r="163">
      <c r="L163" s="16" t="n"/>
      <c r="M163" s="17" t="n"/>
      <c r="P163" s="17" t="n"/>
      <c r="Q163" s="18" t="n"/>
      <c r="S163" s="19">
        <f>IF(OR($P163="",$Q163=""),"",$P163+$Q163)</f>
        <v/>
      </c>
      <c r="T163" s="20">
        <f>IF($S163="","",IF($S163&lt;TODAY(),"Overdue",IF($S163-TODAY()&lt;=14,"Due within 14 days","OK")))</f>
        <v/>
      </c>
      <c r="U163" s="20">
        <f>IF($A163="","",IF(COUNTIFS('Sign-out log'!$B$2:$B$2001,$A163,'Sign-out log'!$A$2:$A$2001,"&lt;&gt;",'Sign-out log'!$H$2:$H$2001,"")&gt;0,"Out","Available"))</f>
        <v/>
      </c>
    </row>
    <row r="164">
      <c r="L164" s="16" t="n"/>
      <c r="M164" s="17" t="n"/>
      <c r="P164" s="17" t="n"/>
      <c r="Q164" s="18" t="n"/>
      <c r="S164" s="19">
        <f>IF(OR($P164="",$Q164=""),"",$P164+$Q164)</f>
        <v/>
      </c>
      <c r="T164" s="20">
        <f>IF($S164="","",IF($S164&lt;TODAY(),"Overdue",IF($S164-TODAY()&lt;=14,"Due within 14 days","OK")))</f>
        <v/>
      </c>
      <c r="U164" s="20">
        <f>IF($A164="","",IF(COUNTIFS('Sign-out log'!$B$2:$B$2001,$A164,'Sign-out log'!$A$2:$A$2001,"&lt;&gt;",'Sign-out log'!$H$2:$H$2001,"")&gt;0,"Out","Available"))</f>
        <v/>
      </c>
    </row>
    <row r="165">
      <c r="L165" s="16" t="n"/>
      <c r="M165" s="17" t="n"/>
      <c r="P165" s="17" t="n"/>
      <c r="Q165" s="18" t="n"/>
      <c r="S165" s="19">
        <f>IF(OR($P165="",$Q165=""),"",$P165+$Q165)</f>
        <v/>
      </c>
      <c r="T165" s="20">
        <f>IF($S165="","",IF($S165&lt;TODAY(),"Overdue",IF($S165-TODAY()&lt;=14,"Due within 14 days","OK")))</f>
        <v/>
      </c>
      <c r="U165" s="20">
        <f>IF($A165="","",IF(COUNTIFS('Sign-out log'!$B$2:$B$2001,$A165,'Sign-out log'!$A$2:$A$2001,"&lt;&gt;",'Sign-out log'!$H$2:$H$2001,"")&gt;0,"Out","Available"))</f>
        <v/>
      </c>
    </row>
    <row r="166">
      <c r="L166" s="16" t="n"/>
      <c r="M166" s="17" t="n"/>
      <c r="P166" s="17" t="n"/>
      <c r="Q166" s="18" t="n"/>
      <c r="S166" s="19">
        <f>IF(OR($P166="",$Q166=""),"",$P166+$Q166)</f>
        <v/>
      </c>
      <c r="T166" s="20">
        <f>IF($S166="","",IF($S166&lt;TODAY(),"Overdue",IF($S166-TODAY()&lt;=14,"Due within 14 days","OK")))</f>
        <v/>
      </c>
      <c r="U166" s="20">
        <f>IF($A166="","",IF(COUNTIFS('Sign-out log'!$B$2:$B$2001,$A166,'Sign-out log'!$A$2:$A$2001,"&lt;&gt;",'Sign-out log'!$H$2:$H$2001,"")&gt;0,"Out","Available"))</f>
        <v/>
      </c>
    </row>
    <row r="167">
      <c r="L167" s="16" t="n"/>
      <c r="M167" s="17" t="n"/>
      <c r="P167" s="17" t="n"/>
      <c r="Q167" s="18" t="n"/>
      <c r="S167" s="19">
        <f>IF(OR($P167="",$Q167=""),"",$P167+$Q167)</f>
        <v/>
      </c>
      <c r="T167" s="20">
        <f>IF($S167="","",IF($S167&lt;TODAY(),"Overdue",IF($S167-TODAY()&lt;=14,"Due within 14 days","OK")))</f>
        <v/>
      </c>
      <c r="U167" s="20">
        <f>IF($A167="","",IF(COUNTIFS('Sign-out log'!$B$2:$B$2001,$A167,'Sign-out log'!$A$2:$A$2001,"&lt;&gt;",'Sign-out log'!$H$2:$H$2001,"")&gt;0,"Out","Available"))</f>
        <v/>
      </c>
    </row>
    <row r="168">
      <c r="L168" s="16" t="n"/>
      <c r="M168" s="17" t="n"/>
      <c r="P168" s="17" t="n"/>
      <c r="Q168" s="18" t="n"/>
      <c r="S168" s="19">
        <f>IF(OR($P168="",$Q168=""),"",$P168+$Q168)</f>
        <v/>
      </c>
      <c r="T168" s="20">
        <f>IF($S168="","",IF($S168&lt;TODAY(),"Overdue",IF($S168-TODAY()&lt;=14,"Due within 14 days","OK")))</f>
        <v/>
      </c>
      <c r="U168" s="20">
        <f>IF($A168="","",IF(COUNTIFS('Sign-out log'!$B$2:$B$2001,$A168,'Sign-out log'!$A$2:$A$2001,"&lt;&gt;",'Sign-out log'!$H$2:$H$2001,"")&gt;0,"Out","Available"))</f>
        <v/>
      </c>
    </row>
    <row r="169">
      <c r="L169" s="16" t="n"/>
      <c r="M169" s="17" t="n"/>
      <c r="P169" s="17" t="n"/>
      <c r="Q169" s="18" t="n"/>
      <c r="S169" s="19">
        <f>IF(OR($P169="",$Q169=""),"",$P169+$Q169)</f>
        <v/>
      </c>
      <c r="T169" s="20">
        <f>IF($S169="","",IF($S169&lt;TODAY(),"Overdue",IF($S169-TODAY()&lt;=14,"Due within 14 days","OK")))</f>
        <v/>
      </c>
      <c r="U169" s="20">
        <f>IF($A169="","",IF(COUNTIFS('Sign-out log'!$B$2:$B$2001,$A169,'Sign-out log'!$A$2:$A$2001,"&lt;&gt;",'Sign-out log'!$H$2:$H$2001,"")&gt;0,"Out","Available"))</f>
        <v/>
      </c>
    </row>
    <row r="170">
      <c r="L170" s="16" t="n"/>
      <c r="M170" s="17" t="n"/>
      <c r="P170" s="17" t="n"/>
      <c r="Q170" s="18" t="n"/>
      <c r="S170" s="19">
        <f>IF(OR($P170="",$Q170=""),"",$P170+$Q170)</f>
        <v/>
      </c>
      <c r="T170" s="20">
        <f>IF($S170="","",IF($S170&lt;TODAY(),"Overdue",IF($S170-TODAY()&lt;=14,"Due within 14 days","OK")))</f>
        <v/>
      </c>
      <c r="U170" s="20">
        <f>IF($A170="","",IF(COUNTIFS('Sign-out log'!$B$2:$B$2001,$A170,'Sign-out log'!$A$2:$A$2001,"&lt;&gt;",'Sign-out log'!$H$2:$H$2001,"")&gt;0,"Out","Available"))</f>
        <v/>
      </c>
    </row>
    <row r="171">
      <c r="L171" s="16" t="n"/>
      <c r="M171" s="17" t="n"/>
      <c r="P171" s="17" t="n"/>
      <c r="Q171" s="18" t="n"/>
      <c r="S171" s="19">
        <f>IF(OR($P171="",$Q171=""),"",$P171+$Q171)</f>
        <v/>
      </c>
      <c r="T171" s="20">
        <f>IF($S171="","",IF($S171&lt;TODAY(),"Overdue",IF($S171-TODAY()&lt;=14,"Due within 14 days","OK")))</f>
        <v/>
      </c>
      <c r="U171" s="20">
        <f>IF($A171="","",IF(COUNTIFS('Sign-out log'!$B$2:$B$2001,$A171,'Sign-out log'!$A$2:$A$2001,"&lt;&gt;",'Sign-out log'!$H$2:$H$2001,"")&gt;0,"Out","Available"))</f>
        <v/>
      </c>
    </row>
    <row r="172">
      <c r="L172" s="16" t="n"/>
      <c r="M172" s="17" t="n"/>
      <c r="P172" s="17" t="n"/>
      <c r="Q172" s="18" t="n"/>
      <c r="S172" s="19">
        <f>IF(OR($P172="",$Q172=""),"",$P172+$Q172)</f>
        <v/>
      </c>
      <c r="T172" s="20">
        <f>IF($S172="","",IF($S172&lt;TODAY(),"Overdue",IF($S172-TODAY()&lt;=14,"Due within 14 days","OK")))</f>
        <v/>
      </c>
      <c r="U172" s="20">
        <f>IF($A172="","",IF(COUNTIFS('Sign-out log'!$B$2:$B$2001,$A172,'Sign-out log'!$A$2:$A$2001,"&lt;&gt;",'Sign-out log'!$H$2:$H$2001,"")&gt;0,"Out","Available"))</f>
        <v/>
      </c>
    </row>
    <row r="173">
      <c r="L173" s="16" t="n"/>
      <c r="M173" s="17" t="n"/>
      <c r="P173" s="17" t="n"/>
      <c r="Q173" s="18" t="n"/>
      <c r="S173" s="19">
        <f>IF(OR($P173="",$Q173=""),"",$P173+$Q173)</f>
        <v/>
      </c>
      <c r="T173" s="20">
        <f>IF($S173="","",IF($S173&lt;TODAY(),"Overdue",IF($S173-TODAY()&lt;=14,"Due within 14 days","OK")))</f>
        <v/>
      </c>
      <c r="U173" s="20">
        <f>IF($A173="","",IF(COUNTIFS('Sign-out log'!$B$2:$B$2001,$A173,'Sign-out log'!$A$2:$A$2001,"&lt;&gt;",'Sign-out log'!$H$2:$H$2001,"")&gt;0,"Out","Available"))</f>
        <v/>
      </c>
    </row>
    <row r="174">
      <c r="L174" s="16" t="n"/>
      <c r="M174" s="17" t="n"/>
      <c r="P174" s="17" t="n"/>
      <c r="Q174" s="18" t="n"/>
      <c r="S174" s="19">
        <f>IF(OR($P174="",$Q174=""),"",$P174+$Q174)</f>
        <v/>
      </c>
      <c r="T174" s="20">
        <f>IF($S174="","",IF($S174&lt;TODAY(),"Overdue",IF($S174-TODAY()&lt;=14,"Due within 14 days","OK")))</f>
        <v/>
      </c>
      <c r="U174" s="20">
        <f>IF($A174="","",IF(COUNTIFS('Sign-out log'!$B$2:$B$2001,$A174,'Sign-out log'!$A$2:$A$2001,"&lt;&gt;",'Sign-out log'!$H$2:$H$2001,"")&gt;0,"Out","Available"))</f>
        <v/>
      </c>
    </row>
    <row r="175">
      <c r="L175" s="16" t="n"/>
      <c r="M175" s="17" t="n"/>
      <c r="P175" s="17" t="n"/>
      <c r="Q175" s="18" t="n"/>
      <c r="S175" s="19">
        <f>IF(OR($P175="",$Q175=""),"",$P175+$Q175)</f>
        <v/>
      </c>
      <c r="T175" s="20">
        <f>IF($S175="","",IF($S175&lt;TODAY(),"Overdue",IF($S175-TODAY()&lt;=14,"Due within 14 days","OK")))</f>
        <v/>
      </c>
      <c r="U175" s="20">
        <f>IF($A175="","",IF(COUNTIFS('Sign-out log'!$B$2:$B$2001,$A175,'Sign-out log'!$A$2:$A$2001,"&lt;&gt;",'Sign-out log'!$H$2:$H$2001,"")&gt;0,"Out","Available"))</f>
        <v/>
      </c>
    </row>
    <row r="176">
      <c r="L176" s="16" t="n"/>
      <c r="M176" s="17" t="n"/>
      <c r="P176" s="17" t="n"/>
      <c r="Q176" s="18" t="n"/>
      <c r="S176" s="19">
        <f>IF(OR($P176="",$Q176=""),"",$P176+$Q176)</f>
        <v/>
      </c>
      <c r="T176" s="20">
        <f>IF($S176="","",IF($S176&lt;TODAY(),"Overdue",IF($S176-TODAY()&lt;=14,"Due within 14 days","OK")))</f>
        <v/>
      </c>
      <c r="U176" s="20">
        <f>IF($A176="","",IF(COUNTIFS('Sign-out log'!$B$2:$B$2001,$A176,'Sign-out log'!$A$2:$A$2001,"&lt;&gt;",'Sign-out log'!$H$2:$H$2001,"")&gt;0,"Out","Available"))</f>
        <v/>
      </c>
    </row>
    <row r="177">
      <c r="L177" s="16" t="n"/>
      <c r="M177" s="17" t="n"/>
      <c r="P177" s="17" t="n"/>
      <c r="Q177" s="18" t="n"/>
      <c r="S177" s="19">
        <f>IF(OR($P177="",$Q177=""),"",$P177+$Q177)</f>
        <v/>
      </c>
      <c r="T177" s="20">
        <f>IF($S177="","",IF($S177&lt;TODAY(),"Overdue",IF($S177-TODAY()&lt;=14,"Due within 14 days","OK")))</f>
        <v/>
      </c>
      <c r="U177" s="20">
        <f>IF($A177="","",IF(COUNTIFS('Sign-out log'!$B$2:$B$2001,$A177,'Sign-out log'!$A$2:$A$2001,"&lt;&gt;",'Sign-out log'!$H$2:$H$2001,"")&gt;0,"Out","Available"))</f>
        <v/>
      </c>
    </row>
    <row r="178">
      <c r="L178" s="16" t="n"/>
      <c r="M178" s="17" t="n"/>
      <c r="P178" s="17" t="n"/>
      <c r="Q178" s="18" t="n"/>
      <c r="S178" s="19">
        <f>IF(OR($P178="",$Q178=""),"",$P178+$Q178)</f>
        <v/>
      </c>
      <c r="T178" s="20">
        <f>IF($S178="","",IF($S178&lt;TODAY(),"Overdue",IF($S178-TODAY()&lt;=14,"Due within 14 days","OK")))</f>
        <v/>
      </c>
      <c r="U178" s="20">
        <f>IF($A178="","",IF(COUNTIFS('Sign-out log'!$B$2:$B$2001,$A178,'Sign-out log'!$A$2:$A$2001,"&lt;&gt;",'Sign-out log'!$H$2:$H$2001,"")&gt;0,"Out","Available"))</f>
        <v/>
      </c>
    </row>
    <row r="179">
      <c r="L179" s="16" t="n"/>
      <c r="M179" s="17" t="n"/>
      <c r="P179" s="17" t="n"/>
      <c r="Q179" s="18" t="n"/>
      <c r="S179" s="19">
        <f>IF(OR($P179="",$Q179=""),"",$P179+$Q179)</f>
        <v/>
      </c>
      <c r="T179" s="20">
        <f>IF($S179="","",IF($S179&lt;TODAY(),"Overdue",IF($S179-TODAY()&lt;=14,"Due within 14 days","OK")))</f>
        <v/>
      </c>
      <c r="U179" s="20">
        <f>IF($A179="","",IF(COUNTIFS('Sign-out log'!$B$2:$B$2001,$A179,'Sign-out log'!$A$2:$A$2001,"&lt;&gt;",'Sign-out log'!$H$2:$H$2001,"")&gt;0,"Out","Available"))</f>
        <v/>
      </c>
    </row>
    <row r="180">
      <c r="L180" s="16" t="n"/>
      <c r="M180" s="17" t="n"/>
      <c r="P180" s="17" t="n"/>
      <c r="Q180" s="18" t="n"/>
      <c r="S180" s="19">
        <f>IF(OR($P180="",$Q180=""),"",$P180+$Q180)</f>
        <v/>
      </c>
      <c r="T180" s="20">
        <f>IF($S180="","",IF($S180&lt;TODAY(),"Overdue",IF($S180-TODAY()&lt;=14,"Due within 14 days","OK")))</f>
        <v/>
      </c>
      <c r="U180" s="20">
        <f>IF($A180="","",IF(COUNTIFS('Sign-out log'!$B$2:$B$2001,$A180,'Sign-out log'!$A$2:$A$2001,"&lt;&gt;",'Sign-out log'!$H$2:$H$2001,"")&gt;0,"Out","Available"))</f>
        <v/>
      </c>
    </row>
    <row r="181">
      <c r="L181" s="16" t="n"/>
      <c r="M181" s="17" t="n"/>
      <c r="P181" s="17" t="n"/>
      <c r="Q181" s="18" t="n"/>
      <c r="S181" s="19">
        <f>IF(OR($P181="",$Q181=""),"",$P181+$Q181)</f>
        <v/>
      </c>
      <c r="T181" s="20">
        <f>IF($S181="","",IF($S181&lt;TODAY(),"Overdue",IF($S181-TODAY()&lt;=14,"Due within 14 days","OK")))</f>
        <v/>
      </c>
      <c r="U181" s="20">
        <f>IF($A181="","",IF(COUNTIFS('Sign-out log'!$B$2:$B$2001,$A181,'Sign-out log'!$A$2:$A$2001,"&lt;&gt;",'Sign-out log'!$H$2:$H$2001,"")&gt;0,"Out","Available"))</f>
        <v/>
      </c>
    </row>
    <row r="182">
      <c r="L182" s="16" t="n"/>
      <c r="M182" s="17" t="n"/>
      <c r="P182" s="17" t="n"/>
      <c r="Q182" s="18" t="n"/>
      <c r="S182" s="19">
        <f>IF(OR($P182="",$Q182=""),"",$P182+$Q182)</f>
        <v/>
      </c>
      <c r="T182" s="20">
        <f>IF($S182="","",IF($S182&lt;TODAY(),"Overdue",IF($S182-TODAY()&lt;=14,"Due within 14 days","OK")))</f>
        <v/>
      </c>
      <c r="U182" s="20">
        <f>IF($A182="","",IF(COUNTIFS('Sign-out log'!$B$2:$B$2001,$A182,'Sign-out log'!$A$2:$A$2001,"&lt;&gt;",'Sign-out log'!$H$2:$H$2001,"")&gt;0,"Out","Available"))</f>
        <v/>
      </c>
    </row>
    <row r="183">
      <c r="L183" s="16" t="n"/>
      <c r="M183" s="17" t="n"/>
      <c r="P183" s="17" t="n"/>
      <c r="Q183" s="18" t="n"/>
      <c r="S183" s="19">
        <f>IF(OR($P183="",$Q183=""),"",$P183+$Q183)</f>
        <v/>
      </c>
      <c r="T183" s="20">
        <f>IF($S183="","",IF($S183&lt;TODAY(),"Overdue",IF($S183-TODAY()&lt;=14,"Due within 14 days","OK")))</f>
        <v/>
      </c>
      <c r="U183" s="20">
        <f>IF($A183="","",IF(COUNTIFS('Sign-out log'!$B$2:$B$2001,$A183,'Sign-out log'!$A$2:$A$2001,"&lt;&gt;",'Sign-out log'!$H$2:$H$2001,"")&gt;0,"Out","Available"))</f>
        <v/>
      </c>
    </row>
    <row r="184">
      <c r="L184" s="16" t="n"/>
      <c r="M184" s="17" t="n"/>
      <c r="P184" s="17" t="n"/>
      <c r="Q184" s="18" t="n"/>
      <c r="S184" s="19">
        <f>IF(OR($P184="",$Q184=""),"",$P184+$Q184)</f>
        <v/>
      </c>
      <c r="T184" s="20">
        <f>IF($S184="","",IF($S184&lt;TODAY(),"Overdue",IF($S184-TODAY()&lt;=14,"Due within 14 days","OK")))</f>
        <v/>
      </c>
      <c r="U184" s="20">
        <f>IF($A184="","",IF(COUNTIFS('Sign-out log'!$B$2:$B$2001,$A184,'Sign-out log'!$A$2:$A$2001,"&lt;&gt;",'Sign-out log'!$H$2:$H$2001,"")&gt;0,"Out","Available"))</f>
        <v/>
      </c>
    </row>
    <row r="185">
      <c r="L185" s="16" t="n"/>
      <c r="M185" s="17" t="n"/>
      <c r="P185" s="17" t="n"/>
      <c r="Q185" s="18" t="n"/>
      <c r="S185" s="19">
        <f>IF(OR($P185="",$Q185=""),"",$P185+$Q185)</f>
        <v/>
      </c>
      <c r="T185" s="20">
        <f>IF($S185="","",IF($S185&lt;TODAY(),"Overdue",IF($S185-TODAY()&lt;=14,"Due within 14 days","OK")))</f>
        <v/>
      </c>
      <c r="U185" s="20">
        <f>IF($A185="","",IF(COUNTIFS('Sign-out log'!$B$2:$B$2001,$A185,'Sign-out log'!$A$2:$A$2001,"&lt;&gt;",'Sign-out log'!$H$2:$H$2001,"")&gt;0,"Out","Available"))</f>
        <v/>
      </c>
    </row>
    <row r="186">
      <c r="L186" s="16" t="n"/>
      <c r="M186" s="17" t="n"/>
      <c r="P186" s="17" t="n"/>
      <c r="Q186" s="18" t="n"/>
      <c r="S186" s="19">
        <f>IF(OR($P186="",$Q186=""),"",$P186+$Q186)</f>
        <v/>
      </c>
      <c r="T186" s="20">
        <f>IF($S186="","",IF($S186&lt;TODAY(),"Overdue",IF($S186-TODAY()&lt;=14,"Due within 14 days","OK")))</f>
        <v/>
      </c>
      <c r="U186" s="20">
        <f>IF($A186="","",IF(COUNTIFS('Sign-out log'!$B$2:$B$2001,$A186,'Sign-out log'!$A$2:$A$2001,"&lt;&gt;",'Sign-out log'!$H$2:$H$2001,"")&gt;0,"Out","Available"))</f>
        <v/>
      </c>
    </row>
    <row r="187">
      <c r="L187" s="16" t="n"/>
      <c r="M187" s="17" t="n"/>
      <c r="P187" s="17" t="n"/>
      <c r="Q187" s="18" t="n"/>
      <c r="S187" s="19">
        <f>IF(OR($P187="",$Q187=""),"",$P187+$Q187)</f>
        <v/>
      </c>
      <c r="T187" s="20">
        <f>IF($S187="","",IF($S187&lt;TODAY(),"Overdue",IF($S187-TODAY()&lt;=14,"Due within 14 days","OK")))</f>
        <v/>
      </c>
      <c r="U187" s="20">
        <f>IF($A187="","",IF(COUNTIFS('Sign-out log'!$B$2:$B$2001,$A187,'Sign-out log'!$A$2:$A$2001,"&lt;&gt;",'Sign-out log'!$H$2:$H$2001,"")&gt;0,"Out","Available"))</f>
        <v/>
      </c>
    </row>
    <row r="188">
      <c r="L188" s="16" t="n"/>
      <c r="M188" s="17" t="n"/>
      <c r="P188" s="17" t="n"/>
      <c r="Q188" s="18" t="n"/>
      <c r="S188" s="19">
        <f>IF(OR($P188="",$Q188=""),"",$P188+$Q188)</f>
        <v/>
      </c>
      <c r="T188" s="20">
        <f>IF($S188="","",IF($S188&lt;TODAY(),"Overdue",IF($S188-TODAY()&lt;=14,"Due within 14 days","OK")))</f>
        <v/>
      </c>
      <c r="U188" s="20">
        <f>IF($A188="","",IF(COUNTIFS('Sign-out log'!$B$2:$B$2001,$A188,'Sign-out log'!$A$2:$A$2001,"&lt;&gt;",'Sign-out log'!$H$2:$H$2001,"")&gt;0,"Out","Available"))</f>
        <v/>
      </c>
    </row>
    <row r="189">
      <c r="L189" s="16" t="n"/>
      <c r="M189" s="17" t="n"/>
      <c r="P189" s="17" t="n"/>
      <c r="Q189" s="18" t="n"/>
      <c r="S189" s="19">
        <f>IF(OR($P189="",$Q189=""),"",$P189+$Q189)</f>
        <v/>
      </c>
      <c r="T189" s="20">
        <f>IF($S189="","",IF($S189&lt;TODAY(),"Overdue",IF($S189-TODAY()&lt;=14,"Due within 14 days","OK")))</f>
        <v/>
      </c>
      <c r="U189" s="20">
        <f>IF($A189="","",IF(COUNTIFS('Sign-out log'!$B$2:$B$2001,$A189,'Sign-out log'!$A$2:$A$2001,"&lt;&gt;",'Sign-out log'!$H$2:$H$2001,"")&gt;0,"Out","Available"))</f>
        <v/>
      </c>
    </row>
    <row r="190">
      <c r="L190" s="16" t="n"/>
      <c r="M190" s="17" t="n"/>
      <c r="P190" s="17" t="n"/>
      <c r="Q190" s="18" t="n"/>
      <c r="S190" s="19">
        <f>IF(OR($P190="",$Q190=""),"",$P190+$Q190)</f>
        <v/>
      </c>
      <c r="T190" s="20">
        <f>IF($S190="","",IF($S190&lt;TODAY(),"Overdue",IF($S190-TODAY()&lt;=14,"Due within 14 days","OK")))</f>
        <v/>
      </c>
      <c r="U190" s="20">
        <f>IF($A190="","",IF(COUNTIFS('Sign-out log'!$B$2:$B$2001,$A190,'Sign-out log'!$A$2:$A$2001,"&lt;&gt;",'Sign-out log'!$H$2:$H$2001,"")&gt;0,"Out","Available"))</f>
        <v/>
      </c>
    </row>
    <row r="191">
      <c r="L191" s="16" t="n"/>
      <c r="M191" s="17" t="n"/>
      <c r="P191" s="17" t="n"/>
      <c r="Q191" s="18" t="n"/>
      <c r="S191" s="19">
        <f>IF(OR($P191="",$Q191=""),"",$P191+$Q191)</f>
        <v/>
      </c>
      <c r="T191" s="20">
        <f>IF($S191="","",IF($S191&lt;TODAY(),"Overdue",IF($S191-TODAY()&lt;=14,"Due within 14 days","OK")))</f>
        <v/>
      </c>
      <c r="U191" s="20">
        <f>IF($A191="","",IF(COUNTIFS('Sign-out log'!$B$2:$B$2001,$A191,'Sign-out log'!$A$2:$A$2001,"&lt;&gt;",'Sign-out log'!$H$2:$H$2001,"")&gt;0,"Out","Available"))</f>
        <v/>
      </c>
    </row>
    <row r="192">
      <c r="L192" s="16" t="n"/>
      <c r="M192" s="17" t="n"/>
      <c r="P192" s="17" t="n"/>
      <c r="Q192" s="18" t="n"/>
      <c r="S192" s="19">
        <f>IF(OR($P192="",$Q192=""),"",$P192+$Q192)</f>
        <v/>
      </c>
      <c r="T192" s="20">
        <f>IF($S192="","",IF($S192&lt;TODAY(),"Overdue",IF($S192-TODAY()&lt;=14,"Due within 14 days","OK")))</f>
        <v/>
      </c>
      <c r="U192" s="20">
        <f>IF($A192="","",IF(COUNTIFS('Sign-out log'!$B$2:$B$2001,$A192,'Sign-out log'!$A$2:$A$2001,"&lt;&gt;",'Sign-out log'!$H$2:$H$2001,"")&gt;0,"Out","Available"))</f>
        <v/>
      </c>
    </row>
    <row r="193">
      <c r="L193" s="16" t="n"/>
      <c r="M193" s="17" t="n"/>
      <c r="P193" s="17" t="n"/>
      <c r="Q193" s="18" t="n"/>
      <c r="S193" s="19">
        <f>IF(OR($P193="",$Q193=""),"",$P193+$Q193)</f>
        <v/>
      </c>
      <c r="T193" s="20">
        <f>IF($S193="","",IF($S193&lt;TODAY(),"Overdue",IF($S193-TODAY()&lt;=14,"Due within 14 days","OK")))</f>
        <v/>
      </c>
      <c r="U193" s="20">
        <f>IF($A193="","",IF(COUNTIFS('Sign-out log'!$B$2:$B$2001,$A193,'Sign-out log'!$A$2:$A$2001,"&lt;&gt;",'Sign-out log'!$H$2:$H$2001,"")&gt;0,"Out","Available"))</f>
        <v/>
      </c>
    </row>
    <row r="194">
      <c r="L194" s="16" t="n"/>
      <c r="M194" s="17" t="n"/>
      <c r="P194" s="17" t="n"/>
      <c r="Q194" s="18" t="n"/>
      <c r="S194" s="19">
        <f>IF(OR($P194="",$Q194=""),"",$P194+$Q194)</f>
        <v/>
      </c>
      <c r="T194" s="20">
        <f>IF($S194="","",IF($S194&lt;TODAY(),"Overdue",IF($S194-TODAY()&lt;=14,"Due within 14 days","OK")))</f>
        <v/>
      </c>
      <c r="U194" s="20">
        <f>IF($A194="","",IF(COUNTIFS('Sign-out log'!$B$2:$B$2001,$A194,'Sign-out log'!$A$2:$A$2001,"&lt;&gt;",'Sign-out log'!$H$2:$H$2001,"")&gt;0,"Out","Available"))</f>
        <v/>
      </c>
    </row>
    <row r="195">
      <c r="L195" s="16" t="n"/>
      <c r="M195" s="17" t="n"/>
      <c r="P195" s="17" t="n"/>
      <c r="Q195" s="18" t="n"/>
      <c r="S195" s="19">
        <f>IF(OR($P195="",$Q195=""),"",$P195+$Q195)</f>
        <v/>
      </c>
      <c r="T195" s="20">
        <f>IF($S195="","",IF($S195&lt;TODAY(),"Overdue",IF($S195-TODAY()&lt;=14,"Due within 14 days","OK")))</f>
        <v/>
      </c>
      <c r="U195" s="20">
        <f>IF($A195="","",IF(COUNTIFS('Sign-out log'!$B$2:$B$2001,$A195,'Sign-out log'!$A$2:$A$2001,"&lt;&gt;",'Sign-out log'!$H$2:$H$2001,"")&gt;0,"Out","Available"))</f>
        <v/>
      </c>
    </row>
    <row r="196">
      <c r="L196" s="16" t="n"/>
      <c r="M196" s="17" t="n"/>
      <c r="P196" s="17" t="n"/>
      <c r="Q196" s="18" t="n"/>
      <c r="S196" s="19">
        <f>IF(OR($P196="",$Q196=""),"",$P196+$Q196)</f>
        <v/>
      </c>
      <c r="T196" s="20">
        <f>IF($S196="","",IF($S196&lt;TODAY(),"Overdue",IF($S196-TODAY()&lt;=14,"Due within 14 days","OK")))</f>
        <v/>
      </c>
      <c r="U196" s="20">
        <f>IF($A196="","",IF(COUNTIFS('Sign-out log'!$B$2:$B$2001,$A196,'Sign-out log'!$A$2:$A$2001,"&lt;&gt;",'Sign-out log'!$H$2:$H$2001,"")&gt;0,"Out","Available"))</f>
        <v/>
      </c>
    </row>
    <row r="197">
      <c r="L197" s="16" t="n"/>
      <c r="M197" s="17" t="n"/>
      <c r="P197" s="17" t="n"/>
      <c r="Q197" s="18" t="n"/>
      <c r="S197" s="19">
        <f>IF(OR($P197="",$Q197=""),"",$P197+$Q197)</f>
        <v/>
      </c>
      <c r="T197" s="20">
        <f>IF($S197="","",IF($S197&lt;TODAY(),"Overdue",IF($S197-TODAY()&lt;=14,"Due within 14 days","OK")))</f>
        <v/>
      </c>
      <c r="U197" s="20">
        <f>IF($A197="","",IF(COUNTIFS('Sign-out log'!$B$2:$B$2001,$A197,'Sign-out log'!$A$2:$A$2001,"&lt;&gt;",'Sign-out log'!$H$2:$H$2001,"")&gt;0,"Out","Available"))</f>
        <v/>
      </c>
    </row>
    <row r="198">
      <c r="L198" s="16" t="n"/>
      <c r="M198" s="17" t="n"/>
      <c r="P198" s="17" t="n"/>
      <c r="Q198" s="18" t="n"/>
      <c r="S198" s="19">
        <f>IF(OR($P198="",$Q198=""),"",$P198+$Q198)</f>
        <v/>
      </c>
      <c r="T198" s="20">
        <f>IF($S198="","",IF($S198&lt;TODAY(),"Overdue",IF($S198-TODAY()&lt;=14,"Due within 14 days","OK")))</f>
        <v/>
      </c>
      <c r="U198" s="20">
        <f>IF($A198="","",IF(COUNTIFS('Sign-out log'!$B$2:$B$2001,$A198,'Sign-out log'!$A$2:$A$2001,"&lt;&gt;",'Sign-out log'!$H$2:$H$2001,"")&gt;0,"Out","Available"))</f>
        <v/>
      </c>
    </row>
    <row r="199">
      <c r="L199" s="16" t="n"/>
      <c r="M199" s="17" t="n"/>
      <c r="P199" s="17" t="n"/>
      <c r="Q199" s="18" t="n"/>
      <c r="S199" s="19">
        <f>IF(OR($P199="",$Q199=""),"",$P199+$Q199)</f>
        <v/>
      </c>
      <c r="T199" s="20">
        <f>IF($S199="","",IF($S199&lt;TODAY(),"Overdue",IF($S199-TODAY()&lt;=14,"Due within 14 days","OK")))</f>
        <v/>
      </c>
      <c r="U199" s="20">
        <f>IF($A199="","",IF(COUNTIFS('Sign-out log'!$B$2:$B$2001,$A199,'Sign-out log'!$A$2:$A$2001,"&lt;&gt;",'Sign-out log'!$H$2:$H$2001,"")&gt;0,"Out","Available"))</f>
        <v/>
      </c>
    </row>
    <row r="200">
      <c r="L200" s="16" t="n"/>
      <c r="M200" s="17" t="n"/>
      <c r="P200" s="17" t="n"/>
      <c r="Q200" s="18" t="n"/>
      <c r="S200" s="19">
        <f>IF(OR($P200="",$Q200=""),"",$P200+$Q200)</f>
        <v/>
      </c>
      <c r="T200" s="20">
        <f>IF($S200="","",IF($S200&lt;TODAY(),"Overdue",IF($S200-TODAY()&lt;=14,"Due within 14 days","OK")))</f>
        <v/>
      </c>
      <c r="U200" s="20">
        <f>IF($A200="","",IF(COUNTIFS('Sign-out log'!$B$2:$B$2001,$A200,'Sign-out log'!$A$2:$A$2001,"&lt;&gt;",'Sign-out log'!$H$2:$H$2001,"")&gt;0,"Out","Available"))</f>
        <v/>
      </c>
    </row>
    <row r="201">
      <c r="L201" s="16" t="n"/>
      <c r="M201" s="17" t="n"/>
      <c r="P201" s="17" t="n"/>
      <c r="Q201" s="18" t="n"/>
      <c r="S201" s="19">
        <f>IF(OR($P201="",$Q201=""),"",$P201+$Q201)</f>
        <v/>
      </c>
      <c r="T201" s="20">
        <f>IF($S201="","",IF($S201&lt;TODAY(),"Overdue",IF($S201-TODAY()&lt;=14,"Due within 14 days","OK")))</f>
        <v/>
      </c>
      <c r="U201" s="20">
        <f>IF($A201="","",IF(COUNTIFS('Sign-out log'!$B$2:$B$2001,$A201,'Sign-out log'!$A$2:$A$2001,"&lt;&gt;",'Sign-out log'!$H$2:$H$2001,"")&gt;0,"Out","Available"))</f>
        <v/>
      </c>
    </row>
    <row r="202">
      <c r="L202" s="16" t="n"/>
      <c r="M202" s="17" t="n"/>
      <c r="P202" s="17" t="n"/>
      <c r="Q202" s="18" t="n"/>
      <c r="S202" s="19">
        <f>IF(OR($P202="",$Q202=""),"",$P202+$Q202)</f>
        <v/>
      </c>
      <c r="T202" s="20">
        <f>IF($S202="","",IF($S202&lt;TODAY(),"Overdue",IF($S202-TODAY()&lt;=14,"Due within 14 days","OK")))</f>
        <v/>
      </c>
      <c r="U202" s="20">
        <f>IF($A202="","",IF(COUNTIFS('Sign-out log'!$B$2:$B$2001,$A202,'Sign-out log'!$A$2:$A$2001,"&lt;&gt;",'Sign-out log'!$H$2:$H$2001,"")&gt;0,"Out","Available"))</f>
        <v/>
      </c>
    </row>
    <row r="203">
      <c r="L203" s="16" t="n"/>
      <c r="M203" s="17" t="n"/>
      <c r="P203" s="17" t="n"/>
      <c r="Q203" s="18" t="n"/>
      <c r="S203" s="19">
        <f>IF(OR($P203="",$Q203=""),"",$P203+$Q203)</f>
        <v/>
      </c>
      <c r="T203" s="20">
        <f>IF($S203="","",IF($S203&lt;TODAY(),"Overdue",IF($S203-TODAY()&lt;=14,"Due within 14 days","OK")))</f>
        <v/>
      </c>
      <c r="U203" s="20">
        <f>IF($A203="","",IF(COUNTIFS('Sign-out log'!$B$2:$B$2001,$A203,'Sign-out log'!$A$2:$A$2001,"&lt;&gt;",'Sign-out log'!$H$2:$H$2001,"")&gt;0,"Out","Available"))</f>
        <v/>
      </c>
    </row>
    <row r="204">
      <c r="L204" s="16" t="n"/>
      <c r="M204" s="17" t="n"/>
      <c r="P204" s="17" t="n"/>
      <c r="Q204" s="18" t="n"/>
      <c r="S204" s="19">
        <f>IF(OR($P204="",$Q204=""),"",$P204+$Q204)</f>
        <v/>
      </c>
      <c r="T204" s="20">
        <f>IF($S204="","",IF($S204&lt;TODAY(),"Overdue",IF($S204-TODAY()&lt;=14,"Due within 14 days","OK")))</f>
        <v/>
      </c>
      <c r="U204" s="20">
        <f>IF($A204="","",IF(COUNTIFS('Sign-out log'!$B$2:$B$2001,$A204,'Sign-out log'!$A$2:$A$2001,"&lt;&gt;",'Sign-out log'!$H$2:$H$2001,"")&gt;0,"Out","Available"))</f>
        <v/>
      </c>
    </row>
    <row r="205">
      <c r="L205" s="16" t="n"/>
      <c r="M205" s="17" t="n"/>
      <c r="P205" s="17" t="n"/>
      <c r="Q205" s="18" t="n"/>
      <c r="S205" s="19">
        <f>IF(OR($P205="",$Q205=""),"",$P205+$Q205)</f>
        <v/>
      </c>
      <c r="T205" s="20">
        <f>IF($S205="","",IF($S205&lt;TODAY(),"Overdue",IF($S205-TODAY()&lt;=14,"Due within 14 days","OK")))</f>
        <v/>
      </c>
      <c r="U205" s="20">
        <f>IF($A205="","",IF(COUNTIFS('Sign-out log'!$B$2:$B$2001,$A205,'Sign-out log'!$A$2:$A$2001,"&lt;&gt;",'Sign-out log'!$H$2:$H$2001,"")&gt;0,"Out","Available"))</f>
        <v/>
      </c>
    </row>
    <row r="206">
      <c r="L206" s="16" t="n"/>
      <c r="M206" s="17" t="n"/>
      <c r="P206" s="17" t="n"/>
      <c r="Q206" s="18" t="n"/>
      <c r="S206" s="19">
        <f>IF(OR($P206="",$Q206=""),"",$P206+$Q206)</f>
        <v/>
      </c>
      <c r="T206" s="20">
        <f>IF($S206="","",IF($S206&lt;TODAY(),"Overdue",IF($S206-TODAY()&lt;=14,"Due within 14 days","OK")))</f>
        <v/>
      </c>
      <c r="U206" s="20">
        <f>IF($A206="","",IF(COUNTIFS('Sign-out log'!$B$2:$B$2001,$A206,'Sign-out log'!$A$2:$A$2001,"&lt;&gt;",'Sign-out log'!$H$2:$H$2001,"")&gt;0,"Out","Available"))</f>
        <v/>
      </c>
    </row>
    <row r="207">
      <c r="L207" s="16" t="n"/>
      <c r="M207" s="17" t="n"/>
      <c r="P207" s="17" t="n"/>
      <c r="Q207" s="18" t="n"/>
      <c r="S207" s="19">
        <f>IF(OR($P207="",$Q207=""),"",$P207+$Q207)</f>
        <v/>
      </c>
      <c r="T207" s="20">
        <f>IF($S207="","",IF($S207&lt;TODAY(),"Overdue",IF($S207-TODAY()&lt;=14,"Due within 14 days","OK")))</f>
        <v/>
      </c>
      <c r="U207" s="20">
        <f>IF($A207="","",IF(COUNTIFS('Sign-out log'!$B$2:$B$2001,$A207,'Sign-out log'!$A$2:$A$2001,"&lt;&gt;",'Sign-out log'!$H$2:$H$2001,"")&gt;0,"Out","Available"))</f>
        <v/>
      </c>
    </row>
    <row r="208">
      <c r="L208" s="16" t="n"/>
      <c r="M208" s="17" t="n"/>
      <c r="P208" s="17" t="n"/>
      <c r="Q208" s="18" t="n"/>
      <c r="S208" s="19">
        <f>IF(OR($P208="",$Q208=""),"",$P208+$Q208)</f>
        <v/>
      </c>
      <c r="T208" s="20">
        <f>IF($S208="","",IF($S208&lt;TODAY(),"Overdue",IF($S208-TODAY()&lt;=14,"Due within 14 days","OK")))</f>
        <v/>
      </c>
      <c r="U208" s="20">
        <f>IF($A208="","",IF(COUNTIFS('Sign-out log'!$B$2:$B$2001,$A208,'Sign-out log'!$A$2:$A$2001,"&lt;&gt;",'Sign-out log'!$H$2:$H$2001,"")&gt;0,"Out","Available"))</f>
        <v/>
      </c>
    </row>
    <row r="209">
      <c r="L209" s="16" t="n"/>
      <c r="M209" s="17" t="n"/>
      <c r="P209" s="17" t="n"/>
      <c r="Q209" s="18" t="n"/>
      <c r="S209" s="19">
        <f>IF(OR($P209="",$Q209=""),"",$P209+$Q209)</f>
        <v/>
      </c>
      <c r="T209" s="20">
        <f>IF($S209="","",IF($S209&lt;TODAY(),"Overdue",IF($S209-TODAY()&lt;=14,"Due within 14 days","OK")))</f>
        <v/>
      </c>
      <c r="U209" s="20">
        <f>IF($A209="","",IF(COUNTIFS('Sign-out log'!$B$2:$B$2001,$A209,'Sign-out log'!$A$2:$A$2001,"&lt;&gt;",'Sign-out log'!$H$2:$H$2001,"")&gt;0,"Out","Available"))</f>
        <v/>
      </c>
    </row>
    <row r="210">
      <c r="L210" s="16" t="n"/>
      <c r="M210" s="17" t="n"/>
      <c r="P210" s="17" t="n"/>
      <c r="Q210" s="18" t="n"/>
      <c r="S210" s="19">
        <f>IF(OR($P210="",$Q210=""),"",$P210+$Q210)</f>
        <v/>
      </c>
      <c r="T210" s="20">
        <f>IF($S210="","",IF($S210&lt;TODAY(),"Overdue",IF($S210-TODAY()&lt;=14,"Due within 14 days","OK")))</f>
        <v/>
      </c>
      <c r="U210" s="20">
        <f>IF($A210="","",IF(COUNTIFS('Sign-out log'!$B$2:$B$2001,$A210,'Sign-out log'!$A$2:$A$2001,"&lt;&gt;",'Sign-out log'!$H$2:$H$2001,"")&gt;0,"Out","Available"))</f>
        <v/>
      </c>
    </row>
    <row r="211">
      <c r="L211" s="16" t="n"/>
      <c r="M211" s="17" t="n"/>
      <c r="P211" s="17" t="n"/>
      <c r="Q211" s="18" t="n"/>
      <c r="S211" s="19">
        <f>IF(OR($P211="",$Q211=""),"",$P211+$Q211)</f>
        <v/>
      </c>
      <c r="T211" s="20">
        <f>IF($S211="","",IF($S211&lt;TODAY(),"Overdue",IF($S211-TODAY()&lt;=14,"Due within 14 days","OK")))</f>
        <v/>
      </c>
      <c r="U211" s="20">
        <f>IF($A211="","",IF(COUNTIFS('Sign-out log'!$B$2:$B$2001,$A211,'Sign-out log'!$A$2:$A$2001,"&lt;&gt;",'Sign-out log'!$H$2:$H$2001,"")&gt;0,"Out","Available"))</f>
        <v/>
      </c>
    </row>
    <row r="212">
      <c r="L212" s="16" t="n"/>
      <c r="M212" s="17" t="n"/>
      <c r="P212" s="17" t="n"/>
      <c r="Q212" s="18" t="n"/>
      <c r="S212" s="19">
        <f>IF(OR($P212="",$Q212=""),"",$P212+$Q212)</f>
        <v/>
      </c>
      <c r="T212" s="20">
        <f>IF($S212="","",IF($S212&lt;TODAY(),"Overdue",IF($S212-TODAY()&lt;=14,"Due within 14 days","OK")))</f>
        <v/>
      </c>
      <c r="U212" s="20">
        <f>IF($A212="","",IF(COUNTIFS('Sign-out log'!$B$2:$B$2001,$A212,'Sign-out log'!$A$2:$A$2001,"&lt;&gt;",'Sign-out log'!$H$2:$H$2001,"")&gt;0,"Out","Available"))</f>
        <v/>
      </c>
    </row>
    <row r="213">
      <c r="L213" s="16" t="n"/>
      <c r="M213" s="17" t="n"/>
      <c r="P213" s="17" t="n"/>
      <c r="Q213" s="18" t="n"/>
      <c r="S213" s="19">
        <f>IF(OR($P213="",$Q213=""),"",$P213+$Q213)</f>
        <v/>
      </c>
      <c r="T213" s="20">
        <f>IF($S213="","",IF($S213&lt;TODAY(),"Overdue",IF($S213-TODAY()&lt;=14,"Due within 14 days","OK")))</f>
        <v/>
      </c>
      <c r="U213" s="20">
        <f>IF($A213="","",IF(COUNTIFS('Sign-out log'!$B$2:$B$2001,$A213,'Sign-out log'!$A$2:$A$2001,"&lt;&gt;",'Sign-out log'!$H$2:$H$2001,"")&gt;0,"Out","Available"))</f>
        <v/>
      </c>
    </row>
    <row r="214">
      <c r="L214" s="16" t="n"/>
      <c r="M214" s="17" t="n"/>
      <c r="P214" s="17" t="n"/>
      <c r="Q214" s="18" t="n"/>
      <c r="S214" s="19">
        <f>IF(OR($P214="",$Q214=""),"",$P214+$Q214)</f>
        <v/>
      </c>
      <c r="T214" s="20">
        <f>IF($S214="","",IF($S214&lt;TODAY(),"Overdue",IF($S214-TODAY()&lt;=14,"Due within 14 days","OK")))</f>
        <v/>
      </c>
      <c r="U214" s="20">
        <f>IF($A214="","",IF(COUNTIFS('Sign-out log'!$B$2:$B$2001,$A214,'Sign-out log'!$A$2:$A$2001,"&lt;&gt;",'Sign-out log'!$H$2:$H$2001,"")&gt;0,"Out","Available"))</f>
        <v/>
      </c>
    </row>
    <row r="215">
      <c r="L215" s="16" t="n"/>
      <c r="M215" s="17" t="n"/>
      <c r="P215" s="17" t="n"/>
      <c r="Q215" s="18" t="n"/>
      <c r="S215" s="19">
        <f>IF(OR($P215="",$Q215=""),"",$P215+$Q215)</f>
        <v/>
      </c>
      <c r="T215" s="20">
        <f>IF($S215="","",IF($S215&lt;TODAY(),"Overdue",IF($S215-TODAY()&lt;=14,"Due within 14 days","OK")))</f>
        <v/>
      </c>
      <c r="U215" s="20">
        <f>IF($A215="","",IF(COUNTIFS('Sign-out log'!$B$2:$B$2001,$A215,'Sign-out log'!$A$2:$A$2001,"&lt;&gt;",'Sign-out log'!$H$2:$H$2001,"")&gt;0,"Out","Available"))</f>
        <v/>
      </c>
    </row>
    <row r="216">
      <c r="L216" s="16" t="n"/>
      <c r="M216" s="17" t="n"/>
      <c r="P216" s="17" t="n"/>
      <c r="Q216" s="18" t="n"/>
      <c r="S216" s="19">
        <f>IF(OR($P216="",$Q216=""),"",$P216+$Q216)</f>
        <v/>
      </c>
      <c r="T216" s="20">
        <f>IF($S216="","",IF($S216&lt;TODAY(),"Overdue",IF($S216-TODAY()&lt;=14,"Due within 14 days","OK")))</f>
        <v/>
      </c>
      <c r="U216" s="20">
        <f>IF($A216="","",IF(COUNTIFS('Sign-out log'!$B$2:$B$2001,$A216,'Sign-out log'!$A$2:$A$2001,"&lt;&gt;",'Sign-out log'!$H$2:$H$2001,"")&gt;0,"Out","Available"))</f>
        <v/>
      </c>
    </row>
    <row r="217">
      <c r="L217" s="16" t="n"/>
      <c r="M217" s="17" t="n"/>
      <c r="P217" s="17" t="n"/>
      <c r="Q217" s="18" t="n"/>
      <c r="S217" s="19">
        <f>IF(OR($P217="",$Q217=""),"",$P217+$Q217)</f>
        <v/>
      </c>
      <c r="T217" s="20">
        <f>IF($S217="","",IF($S217&lt;TODAY(),"Overdue",IF($S217-TODAY()&lt;=14,"Due within 14 days","OK")))</f>
        <v/>
      </c>
      <c r="U217" s="20">
        <f>IF($A217="","",IF(COUNTIFS('Sign-out log'!$B$2:$B$2001,$A217,'Sign-out log'!$A$2:$A$2001,"&lt;&gt;",'Sign-out log'!$H$2:$H$2001,"")&gt;0,"Out","Available"))</f>
        <v/>
      </c>
    </row>
    <row r="218">
      <c r="L218" s="16" t="n"/>
      <c r="M218" s="17" t="n"/>
      <c r="P218" s="17" t="n"/>
      <c r="Q218" s="18" t="n"/>
      <c r="S218" s="19">
        <f>IF(OR($P218="",$Q218=""),"",$P218+$Q218)</f>
        <v/>
      </c>
      <c r="T218" s="20">
        <f>IF($S218="","",IF($S218&lt;TODAY(),"Overdue",IF($S218-TODAY()&lt;=14,"Due within 14 days","OK")))</f>
        <v/>
      </c>
      <c r="U218" s="20">
        <f>IF($A218="","",IF(COUNTIFS('Sign-out log'!$B$2:$B$2001,$A218,'Sign-out log'!$A$2:$A$2001,"&lt;&gt;",'Sign-out log'!$H$2:$H$2001,"")&gt;0,"Out","Available"))</f>
        <v/>
      </c>
    </row>
    <row r="219">
      <c r="L219" s="16" t="n"/>
      <c r="M219" s="17" t="n"/>
      <c r="P219" s="17" t="n"/>
      <c r="Q219" s="18" t="n"/>
      <c r="S219" s="19">
        <f>IF(OR($P219="",$Q219=""),"",$P219+$Q219)</f>
        <v/>
      </c>
      <c r="T219" s="20">
        <f>IF($S219="","",IF($S219&lt;TODAY(),"Overdue",IF($S219-TODAY()&lt;=14,"Due within 14 days","OK")))</f>
        <v/>
      </c>
      <c r="U219" s="20">
        <f>IF($A219="","",IF(COUNTIFS('Sign-out log'!$B$2:$B$2001,$A219,'Sign-out log'!$A$2:$A$2001,"&lt;&gt;",'Sign-out log'!$H$2:$H$2001,"")&gt;0,"Out","Available"))</f>
        <v/>
      </c>
    </row>
    <row r="220">
      <c r="L220" s="16" t="n"/>
      <c r="M220" s="17" t="n"/>
      <c r="P220" s="17" t="n"/>
      <c r="Q220" s="18" t="n"/>
      <c r="S220" s="19">
        <f>IF(OR($P220="",$Q220=""),"",$P220+$Q220)</f>
        <v/>
      </c>
      <c r="T220" s="20">
        <f>IF($S220="","",IF($S220&lt;TODAY(),"Overdue",IF($S220-TODAY()&lt;=14,"Due within 14 days","OK")))</f>
        <v/>
      </c>
      <c r="U220" s="20">
        <f>IF($A220="","",IF(COUNTIFS('Sign-out log'!$B$2:$B$2001,$A220,'Sign-out log'!$A$2:$A$2001,"&lt;&gt;",'Sign-out log'!$H$2:$H$2001,"")&gt;0,"Out","Available"))</f>
        <v/>
      </c>
    </row>
    <row r="221">
      <c r="L221" s="16" t="n"/>
      <c r="M221" s="17" t="n"/>
      <c r="P221" s="17" t="n"/>
      <c r="Q221" s="18" t="n"/>
      <c r="S221" s="19">
        <f>IF(OR($P221="",$Q221=""),"",$P221+$Q221)</f>
        <v/>
      </c>
      <c r="T221" s="20">
        <f>IF($S221="","",IF($S221&lt;TODAY(),"Overdue",IF($S221-TODAY()&lt;=14,"Due within 14 days","OK")))</f>
        <v/>
      </c>
      <c r="U221" s="20">
        <f>IF($A221="","",IF(COUNTIFS('Sign-out log'!$B$2:$B$2001,$A221,'Sign-out log'!$A$2:$A$2001,"&lt;&gt;",'Sign-out log'!$H$2:$H$2001,"")&gt;0,"Out","Available"))</f>
        <v/>
      </c>
    </row>
    <row r="222">
      <c r="L222" s="16" t="n"/>
      <c r="M222" s="17" t="n"/>
      <c r="P222" s="17" t="n"/>
      <c r="Q222" s="18" t="n"/>
      <c r="S222" s="19">
        <f>IF(OR($P222="",$Q222=""),"",$P222+$Q222)</f>
        <v/>
      </c>
      <c r="T222" s="20">
        <f>IF($S222="","",IF($S222&lt;TODAY(),"Overdue",IF($S222-TODAY()&lt;=14,"Due within 14 days","OK")))</f>
        <v/>
      </c>
      <c r="U222" s="20">
        <f>IF($A222="","",IF(COUNTIFS('Sign-out log'!$B$2:$B$2001,$A222,'Sign-out log'!$A$2:$A$2001,"&lt;&gt;",'Sign-out log'!$H$2:$H$2001,"")&gt;0,"Out","Available"))</f>
        <v/>
      </c>
    </row>
    <row r="223">
      <c r="L223" s="16" t="n"/>
      <c r="M223" s="17" t="n"/>
      <c r="P223" s="17" t="n"/>
      <c r="Q223" s="18" t="n"/>
      <c r="S223" s="19">
        <f>IF(OR($P223="",$Q223=""),"",$P223+$Q223)</f>
        <v/>
      </c>
      <c r="T223" s="20">
        <f>IF($S223="","",IF($S223&lt;TODAY(),"Overdue",IF($S223-TODAY()&lt;=14,"Due within 14 days","OK")))</f>
        <v/>
      </c>
      <c r="U223" s="20">
        <f>IF($A223="","",IF(COUNTIFS('Sign-out log'!$B$2:$B$2001,$A223,'Sign-out log'!$A$2:$A$2001,"&lt;&gt;",'Sign-out log'!$H$2:$H$2001,"")&gt;0,"Out","Available"))</f>
        <v/>
      </c>
    </row>
    <row r="224">
      <c r="L224" s="16" t="n"/>
      <c r="M224" s="17" t="n"/>
      <c r="P224" s="17" t="n"/>
      <c r="Q224" s="18" t="n"/>
      <c r="S224" s="19">
        <f>IF(OR($P224="",$Q224=""),"",$P224+$Q224)</f>
        <v/>
      </c>
      <c r="T224" s="20">
        <f>IF($S224="","",IF($S224&lt;TODAY(),"Overdue",IF($S224-TODAY()&lt;=14,"Due within 14 days","OK")))</f>
        <v/>
      </c>
      <c r="U224" s="20">
        <f>IF($A224="","",IF(COUNTIFS('Sign-out log'!$B$2:$B$2001,$A224,'Sign-out log'!$A$2:$A$2001,"&lt;&gt;",'Sign-out log'!$H$2:$H$2001,"")&gt;0,"Out","Available"))</f>
        <v/>
      </c>
    </row>
    <row r="225">
      <c r="L225" s="16" t="n"/>
      <c r="M225" s="17" t="n"/>
      <c r="P225" s="17" t="n"/>
      <c r="Q225" s="18" t="n"/>
      <c r="S225" s="19">
        <f>IF(OR($P225="",$Q225=""),"",$P225+$Q225)</f>
        <v/>
      </c>
      <c r="T225" s="20">
        <f>IF($S225="","",IF($S225&lt;TODAY(),"Overdue",IF($S225-TODAY()&lt;=14,"Due within 14 days","OK")))</f>
        <v/>
      </c>
      <c r="U225" s="20">
        <f>IF($A225="","",IF(COUNTIFS('Sign-out log'!$B$2:$B$2001,$A225,'Sign-out log'!$A$2:$A$2001,"&lt;&gt;",'Sign-out log'!$H$2:$H$2001,"")&gt;0,"Out","Available"))</f>
        <v/>
      </c>
    </row>
    <row r="226">
      <c r="L226" s="16" t="n"/>
      <c r="M226" s="17" t="n"/>
      <c r="P226" s="17" t="n"/>
      <c r="Q226" s="18" t="n"/>
      <c r="S226" s="19">
        <f>IF(OR($P226="",$Q226=""),"",$P226+$Q226)</f>
        <v/>
      </c>
      <c r="T226" s="20">
        <f>IF($S226="","",IF($S226&lt;TODAY(),"Overdue",IF($S226-TODAY()&lt;=14,"Due within 14 days","OK")))</f>
        <v/>
      </c>
      <c r="U226" s="20">
        <f>IF($A226="","",IF(COUNTIFS('Sign-out log'!$B$2:$B$2001,$A226,'Sign-out log'!$A$2:$A$2001,"&lt;&gt;",'Sign-out log'!$H$2:$H$2001,"")&gt;0,"Out","Available"))</f>
        <v/>
      </c>
    </row>
    <row r="227">
      <c r="L227" s="16" t="n"/>
      <c r="M227" s="17" t="n"/>
      <c r="P227" s="17" t="n"/>
      <c r="Q227" s="18" t="n"/>
      <c r="S227" s="19">
        <f>IF(OR($P227="",$Q227=""),"",$P227+$Q227)</f>
        <v/>
      </c>
      <c r="T227" s="20">
        <f>IF($S227="","",IF($S227&lt;TODAY(),"Overdue",IF($S227-TODAY()&lt;=14,"Due within 14 days","OK")))</f>
        <v/>
      </c>
      <c r="U227" s="20">
        <f>IF($A227="","",IF(COUNTIFS('Sign-out log'!$B$2:$B$2001,$A227,'Sign-out log'!$A$2:$A$2001,"&lt;&gt;",'Sign-out log'!$H$2:$H$2001,"")&gt;0,"Out","Available"))</f>
        <v/>
      </c>
    </row>
    <row r="228">
      <c r="L228" s="16" t="n"/>
      <c r="M228" s="17" t="n"/>
      <c r="P228" s="17" t="n"/>
      <c r="Q228" s="18" t="n"/>
      <c r="S228" s="19">
        <f>IF(OR($P228="",$Q228=""),"",$P228+$Q228)</f>
        <v/>
      </c>
      <c r="T228" s="20">
        <f>IF($S228="","",IF($S228&lt;TODAY(),"Overdue",IF($S228-TODAY()&lt;=14,"Due within 14 days","OK")))</f>
        <v/>
      </c>
      <c r="U228" s="20">
        <f>IF($A228="","",IF(COUNTIFS('Sign-out log'!$B$2:$B$2001,$A228,'Sign-out log'!$A$2:$A$2001,"&lt;&gt;",'Sign-out log'!$H$2:$H$2001,"")&gt;0,"Out","Available"))</f>
        <v/>
      </c>
    </row>
    <row r="229">
      <c r="L229" s="16" t="n"/>
      <c r="M229" s="17" t="n"/>
      <c r="P229" s="17" t="n"/>
      <c r="Q229" s="18" t="n"/>
      <c r="S229" s="19">
        <f>IF(OR($P229="",$Q229=""),"",$P229+$Q229)</f>
        <v/>
      </c>
      <c r="T229" s="20">
        <f>IF($S229="","",IF($S229&lt;TODAY(),"Overdue",IF($S229-TODAY()&lt;=14,"Due within 14 days","OK")))</f>
        <v/>
      </c>
      <c r="U229" s="20">
        <f>IF($A229="","",IF(COUNTIFS('Sign-out log'!$B$2:$B$2001,$A229,'Sign-out log'!$A$2:$A$2001,"&lt;&gt;",'Sign-out log'!$H$2:$H$2001,"")&gt;0,"Out","Available"))</f>
        <v/>
      </c>
    </row>
    <row r="230">
      <c r="L230" s="16" t="n"/>
      <c r="M230" s="17" t="n"/>
      <c r="P230" s="17" t="n"/>
      <c r="Q230" s="18" t="n"/>
      <c r="S230" s="19">
        <f>IF(OR($P230="",$Q230=""),"",$P230+$Q230)</f>
        <v/>
      </c>
      <c r="T230" s="20">
        <f>IF($S230="","",IF($S230&lt;TODAY(),"Overdue",IF($S230-TODAY()&lt;=14,"Due within 14 days","OK")))</f>
        <v/>
      </c>
      <c r="U230" s="20">
        <f>IF($A230="","",IF(COUNTIFS('Sign-out log'!$B$2:$B$2001,$A230,'Sign-out log'!$A$2:$A$2001,"&lt;&gt;",'Sign-out log'!$H$2:$H$2001,"")&gt;0,"Out","Available"))</f>
        <v/>
      </c>
    </row>
    <row r="231">
      <c r="L231" s="16" t="n"/>
      <c r="M231" s="17" t="n"/>
      <c r="P231" s="17" t="n"/>
      <c r="Q231" s="18" t="n"/>
      <c r="S231" s="19">
        <f>IF(OR($P231="",$Q231=""),"",$P231+$Q231)</f>
        <v/>
      </c>
      <c r="T231" s="20">
        <f>IF($S231="","",IF($S231&lt;TODAY(),"Overdue",IF($S231-TODAY()&lt;=14,"Due within 14 days","OK")))</f>
        <v/>
      </c>
      <c r="U231" s="20">
        <f>IF($A231="","",IF(COUNTIFS('Sign-out log'!$B$2:$B$2001,$A231,'Sign-out log'!$A$2:$A$2001,"&lt;&gt;",'Sign-out log'!$H$2:$H$2001,"")&gt;0,"Out","Available"))</f>
        <v/>
      </c>
    </row>
    <row r="232">
      <c r="L232" s="16" t="n"/>
      <c r="M232" s="17" t="n"/>
      <c r="P232" s="17" t="n"/>
      <c r="Q232" s="18" t="n"/>
      <c r="S232" s="19">
        <f>IF(OR($P232="",$Q232=""),"",$P232+$Q232)</f>
        <v/>
      </c>
      <c r="T232" s="20">
        <f>IF($S232="","",IF($S232&lt;TODAY(),"Overdue",IF($S232-TODAY()&lt;=14,"Due within 14 days","OK")))</f>
        <v/>
      </c>
      <c r="U232" s="20">
        <f>IF($A232="","",IF(COUNTIFS('Sign-out log'!$B$2:$B$2001,$A232,'Sign-out log'!$A$2:$A$2001,"&lt;&gt;",'Sign-out log'!$H$2:$H$2001,"")&gt;0,"Out","Available"))</f>
        <v/>
      </c>
    </row>
    <row r="233">
      <c r="L233" s="16" t="n"/>
      <c r="M233" s="17" t="n"/>
      <c r="P233" s="17" t="n"/>
      <c r="Q233" s="18" t="n"/>
      <c r="S233" s="19">
        <f>IF(OR($P233="",$Q233=""),"",$P233+$Q233)</f>
        <v/>
      </c>
      <c r="T233" s="20">
        <f>IF($S233="","",IF($S233&lt;TODAY(),"Overdue",IF($S233-TODAY()&lt;=14,"Due within 14 days","OK")))</f>
        <v/>
      </c>
      <c r="U233" s="20">
        <f>IF($A233="","",IF(COUNTIFS('Sign-out log'!$B$2:$B$2001,$A233,'Sign-out log'!$A$2:$A$2001,"&lt;&gt;",'Sign-out log'!$H$2:$H$2001,"")&gt;0,"Out","Available"))</f>
        <v/>
      </c>
    </row>
    <row r="234">
      <c r="L234" s="16" t="n"/>
      <c r="M234" s="17" t="n"/>
      <c r="P234" s="17" t="n"/>
      <c r="Q234" s="18" t="n"/>
      <c r="S234" s="19">
        <f>IF(OR($P234="",$Q234=""),"",$P234+$Q234)</f>
        <v/>
      </c>
      <c r="T234" s="20">
        <f>IF($S234="","",IF($S234&lt;TODAY(),"Overdue",IF($S234-TODAY()&lt;=14,"Due within 14 days","OK")))</f>
        <v/>
      </c>
      <c r="U234" s="20">
        <f>IF($A234="","",IF(COUNTIFS('Sign-out log'!$B$2:$B$2001,$A234,'Sign-out log'!$A$2:$A$2001,"&lt;&gt;",'Sign-out log'!$H$2:$H$2001,"")&gt;0,"Out","Available"))</f>
        <v/>
      </c>
    </row>
    <row r="235">
      <c r="L235" s="16" t="n"/>
      <c r="M235" s="17" t="n"/>
      <c r="P235" s="17" t="n"/>
      <c r="Q235" s="18" t="n"/>
      <c r="S235" s="19">
        <f>IF(OR($P235="",$Q235=""),"",$P235+$Q235)</f>
        <v/>
      </c>
      <c r="T235" s="20">
        <f>IF($S235="","",IF($S235&lt;TODAY(),"Overdue",IF($S235-TODAY()&lt;=14,"Due within 14 days","OK")))</f>
        <v/>
      </c>
      <c r="U235" s="20">
        <f>IF($A235="","",IF(COUNTIFS('Sign-out log'!$B$2:$B$2001,$A235,'Sign-out log'!$A$2:$A$2001,"&lt;&gt;",'Sign-out log'!$H$2:$H$2001,"")&gt;0,"Out","Available"))</f>
        <v/>
      </c>
    </row>
    <row r="236">
      <c r="L236" s="16" t="n"/>
      <c r="M236" s="17" t="n"/>
      <c r="P236" s="17" t="n"/>
      <c r="Q236" s="18" t="n"/>
      <c r="S236" s="19">
        <f>IF(OR($P236="",$Q236=""),"",$P236+$Q236)</f>
        <v/>
      </c>
      <c r="T236" s="20">
        <f>IF($S236="","",IF($S236&lt;TODAY(),"Overdue",IF($S236-TODAY()&lt;=14,"Due within 14 days","OK")))</f>
        <v/>
      </c>
      <c r="U236" s="20">
        <f>IF($A236="","",IF(COUNTIFS('Sign-out log'!$B$2:$B$2001,$A236,'Sign-out log'!$A$2:$A$2001,"&lt;&gt;",'Sign-out log'!$H$2:$H$2001,"")&gt;0,"Out","Available"))</f>
        <v/>
      </c>
    </row>
    <row r="237">
      <c r="L237" s="16" t="n"/>
      <c r="M237" s="17" t="n"/>
      <c r="P237" s="17" t="n"/>
      <c r="Q237" s="18" t="n"/>
      <c r="S237" s="19">
        <f>IF(OR($P237="",$Q237=""),"",$P237+$Q237)</f>
        <v/>
      </c>
      <c r="T237" s="20">
        <f>IF($S237="","",IF($S237&lt;TODAY(),"Overdue",IF($S237-TODAY()&lt;=14,"Due within 14 days","OK")))</f>
        <v/>
      </c>
      <c r="U237" s="20">
        <f>IF($A237="","",IF(COUNTIFS('Sign-out log'!$B$2:$B$2001,$A237,'Sign-out log'!$A$2:$A$2001,"&lt;&gt;",'Sign-out log'!$H$2:$H$2001,"")&gt;0,"Out","Available"))</f>
        <v/>
      </c>
    </row>
    <row r="238">
      <c r="L238" s="16" t="n"/>
      <c r="M238" s="17" t="n"/>
      <c r="P238" s="17" t="n"/>
      <c r="Q238" s="18" t="n"/>
      <c r="S238" s="19">
        <f>IF(OR($P238="",$Q238=""),"",$P238+$Q238)</f>
        <v/>
      </c>
      <c r="T238" s="20">
        <f>IF($S238="","",IF($S238&lt;TODAY(),"Overdue",IF($S238-TODAY()&lt;=14,"Due within 14 days","OK")))</f>
        <v/>
      </c>
      <c r="U238" s="20">
        <f>IF($A238="","",IF(COUNTIFS('Sign-out log'!$B$2:$B$2001,$A238,'Sign-out log'!$A$2:$A$2001,"&lt;&gt;",'Sign-out log'!$H$2:$H$2001,"")&gt;0,"Out","Available"))</f>
        <v/>
      </c>
    </row>
    <row r="239">
      <c r="L239" s="16" t="n"/>
      <c r="M239" s="17" t="n"/>
      <c r="P239" s="17" t="n"/>
      <c r="Q239" s="18" t="n"/>
      <c r="S239" s="19">
        <f>IF(OR($P239="",$Q239=""),"",$P239+$Q239)</f>
        <v/>
      </c>
      <c r="T239" s="20">
        <f>IF($S239="","",IF($S239&lt;TODAY(),"Overdue",IF($S239-TODAY()&lt;=14,"Due within 14 days","OK")))</f>
        <v/>
      </c>
      <c r="U239" s="20">
        <f>IF($A239="","",IF(COUNTIFS('Sign-out log'!$B$2:$B$2001,$A239,'Sign-out log'!$A$2:$A$2001,"&lt;&gt;",'Sign-out log'!$H$2:$H$2001,"")&gt;0,"Out","Available"))</f>
        <v/>
      </c>
    </row>
    <row r="240">
      <c r="L240" s="16" t="n"/>
      <c r="M240" s="17" t="n"/>
      <c r="P240" s="17" t="n"/>
      <c r="Q240" s="18" t="n"/>
      <c r="S240" s="19">
        <f>IF(OR($P240="",$Q240=""),"",$P240+$Q240)</f>
        <v/>
      </c>
      <c r="T240" s="20">
        <f>IF($S240="","",IF($S240&lt;TODAY(),"Overdue",IF($S240-TODAY()&lt;=14,"Due within 14 days","OK")))</f>
        <v/>
      </c>
      <c r="U240" s="20">
        <f>IF($A240="","",IF(COUNTIFS('Sign-out log'!$B$2:$B$2001,$A240,'Sign-out log'!$A$2:$A$2001,"&lt;&gt;",'Sign-out log'!$H$2:$H$2001,"")&gt;0,"Out","Available"))</f>
        <v/>
      </c>
    </row>
    <row r="241">
      <c r="L241" s="16" t="n"/>
      <c r="M241" s="17" t="n"/>
      <c r="P241" s="17" t="n"/>
      <c r="Q241" s="18" t="n"/>
      <c r="S241" s="19">
        <f>IF(OR($P241="",$Q241=""),"",$P241+$Q241)</f>
        <v/>
      </c>
      <c r="T241" s="20">
        <f>IF($S241="","",IF($S241&lt;TODAY(),"Overdue",IF($S241-TODAY()&lt;=14,"Due within 14 days","OK")))</f>
        <v/>
      </c>
      <c r="U241" s="20">
        <f>IF($A241="","",IF(COUNTIFS('Sign-out log'!$B$2:$B$2001,$A241,'Sign-out log'!$A$2:$A$2001,"&lt;&gt;",'Sign-out log'!$H$2:$H$2001,"")&gt;0,"Out","Available"))</f>
        <v/>
      </c>
    </row>
    <row r="242">
      <c r="L242" s="16" t="n"/>
      <c r="M242" s="17" t="n"/>
      <c r="P242" s="17" t="n"/>
      <c r="Q242" s="18" t="n"/>
      <c r="S242" s="19">
        <f>IF(OR($P242="",$Q242=""),"",$P242+$Q242)</f>
        <v/>
      </c>
      <c r="T242" s="20">
        <f>IF($S242="","",IF($S242&lt;TODAY(),"Overdue",IF($S242-TODAY()&lt;=14,"Due within 14 days","OK")))</f>
        <v/>
      </c>
      <c r="U242" s="20">
        <f>IF($A242="","",IF(COUNTIFS('Sign-out log'!$B$2:$B$2001,$A242,'Sign-out log'!$A$2:$A$2001,"&lt;&gt;",'Sign-out log'!$H$2:$H$2001,"")&gt;0,"Out","Available"))</f>
        <v/>
      </c>
    </row>
    <row r="243">
      <c r="L243" s="16" t="n"/>
      <c r="M243" s="17" t="n"/>
      <c r="P243" s="17" t="n"/>
      <c r="Q243" s="18" t="n"/>
      <c r="S243" s="19">
        <f>IF(OR($P243="",$Q243=""),"",$P243+$Q243)</f>
        <v/>
      </c>
      <c r="T243" s="20">
        <f>IF($S243="","",IF($S243&lt;TODAY(),"Overdue",IF($S243-TODAY()&lt;=14,"Due within 14 days","OK")))</f>
        <v/>
      </c>
      <c r="U243" s="20">
        <f>IF($A243="","",IF(COUNTIFS('Sign-out log'!$B$2:$B$2001,$A243,'Sign-out log'!$A$2:$A$2001,"&lt;&gt;",'Sign-out log'!$H$2:$H$2001,"")&gt;0,"Out","Available"))</f>
        <v/>
      </c>
    </row>
    <row r="244">
      <c r="L244" s="16" t="n"/>
      <c r="M244" s="17" t="n"/>
      <c r="P244" s="17" t="n"/>
      <c r="Q244" s="18" t="n"/>
      <c r="S244" s="19">
        <f>IF(OR($P244="",$Q244=""),"",$P244+$Q244)</f>
        <v/>
      </c>
      <c r="T244" s="20">
        <f>IF($S244="","",IF($S244&lt;TODAY(),"Overdue",IF($S244-TODAY()&lt;=14,"Due within 14 days","OK")))</f>
        <v/>
      </c>
      <c r="U244" s="20">
        <f>IF($A244="","",IF(COUNTIFS('Sign-out log'!$B$2:$B$2001,$A244,'Sign-out log'!$A$2:$A$2001,"&lt;&gt;",'Sign-out log'!$H$2:$H$2001,"")&gt;0,"Out","Available"))</f>
        <v/>
      </c>
    </row>
    <row r="245">
      <c r="L245" s="16" t="n"/>
      <c r="M245" s="17" t="n"/>
      <c r="P245" s="17" t="n"/>
      <c r="Q245" s="18" t="n"/>
      <c r="S245" s="19">
        <f>IF(OR($P245="",$Q245=""),"",$P245+$Q245)</f>
        <v/>
      </c>
      <c r="T245" s="20">
        <f>IF($S245="","",IF($S245&lt;TODAY(),"Overdue",IF($S245-TODAY()&lt;=14,"Due within 14 days","OK")))</f>
        <v/>
      </c>
      <c r="U245" s="20">
        <f>IF($A245="","",IF(COUNTIFS('Sign-out log'!$B$2:$B$2001,$A245,'Sign-out log'!$A$2:$A$2001,"&lt;&gt;",'Sign-out log'!$H$2:$H$2001,"")&gt;0,"Out","Available"))</f>
        <v/>
      </c>
    </row>
    <row r="246">
      <c r="L246" s="16" t="n"/>
      <c r="M246" s="17" t="n"/>
      <c r="P246" s="17" t="n"/>
      <c r="Q246" s="18" t="n"/>
      <c r="S246" s="19">
        <f>IF(OR($P246="",$Q246=""),"",$P246+$Q246)</f>
        <v/>
      </c>
      <c r="T246" s="20">
        <f>IF($S246="","",IF($S246&lt;TODAY(),"Overdue",IF($S246-TODAY()&lt;=14,"Due within 14 days","OK")))</f>
        <v/>
      </c>
      <c r="U246" s="20">
        <f>IF($A246="","",IF(COUNTIFS('Sign-out log'!$B$2:$B$2001,$A246,'Sign-out log'!$A$2:$A$2001,"&lt;&gt;",'Sign-out log'!$H$2:$H$2001,"")&gt;0,"Out","Available"))</f>
        <v/>
      </c>
    </row>
    <row r="247">
      <c r="L247" s="16" t="n"/>
      <c r="M247" s="17" t="n"/>
      <c r="P247" s="17" t="n"/>
      <c r="Q247" s="18" t="n"/>
      <c r="S247" s="19">
        <f>IF(OR($P247="",$Q247=""),"",$P247+$Q247)</f>
        <v/>
      </c>
      <c r="T247" s="20">
        <f>IF($S247="","",IF($S247&lt;TODAY(),"Overdue",IF($S247-TODAY()&lt;=14,"Due within 14 days","OK")))</f>
        <v/>
      </c>
      <c r="U247" s="20">
        <f>IF($A247="","",IF(COUNTIFS('Sign-out log'!$B$2:$B$2001,$A247,'Sign-out log'!$A$2:$A$2001,"&lt;&gt;",'Sign-out log'!$H$2:$H$2001,"")&gt;0,"Out","Available"))</f>
        <v/>
      </c>
    </row>
    <row r="248">
      <c r="L248" s="16" t="n"/>
      <c r="M248" s="17" t="n"/>
      <c r="P248" s="17" t="n"/>
      <c r="Q248" s="18" t="n"/>
      <c r="S248" s="19">
        <f>IF(OR($P248="",$Q248=""),"",$P248+$Q248)</f>
        <v/>
      </c>
      <c r="T248" s="20">
        <f>IF($S248="","",IF($S248&lt;TODAY(),"Overdue",IF($S248-TODAY()&lt;=14,"Due within 14 days","OK")))</f>
        <v/>
      </c>
      <c r="U248" s="20">
        <f>IF($A248="","",IF(COUNTIFS('Sign-out log'!$B$2:$B$2001,$A248,'Sign-out log'!$A$2:$A$2001,"&lt;&gt;",'Sign-out log'!$H$2:$H$2001,"")&gt;0,"Out","Available"))</f>
        <v/>
      </c>
    </row>
    <row r="249">
      <c r="L249" s="16" t="n"/>
      <c r="M249" s="17" t="n"/>
      <c r="P249" s="17" t="n"/>
      <c r="Q249" s="18" t="n"/>
      <c r="S249" s="19">
        <f>IF(OR($P249="",$Q249=""),"",$P249+$Q249)</f>
        <v/>
      </c>
      <c r="T249" s="20">
        <f>IF($S249="","",IF($S249&lt;TODAY(),"Overdue",IF($S249-TODAY()&lt;=14,"Due within 14 days","OK")))</f>
        <v/>
      </c>
      <c r="U249" s="20">
        <f>IF($A249="","",IF(COUNTIFS('Sign-out log'!$B$2:$B$2001,$A249,'Sign-out log'!$A$2:$A$2001,"&lt;&gt;",'Sign-out log'!$H$2:$H$2001,"")&gt;0,"Out","Available"))</f>
        <v/>
      </c>
    </row>
    <row r="250">
      <c r="L250" s="16" t="n"/>
      <c r="M250" s="17" t="n"/>
      <c r="P250" s="17" t="n"/>
      <c r="Q250" s="18" t="n"/>
      <c r="S250" s="19">
        <f>IF(OR($P250="",$Q250=""),"",$P250+$Q250)</f>
        <v/>
      </c>
      <c r="T250" s="20">
        <f>IF($S250="","",IF($S250&lt;TODAY(),"Overdue",IF($S250-TODAY()&lt;=14,"Due within 14 days","OK")))</f>
        <v/>
      </c>
      <c r="U250" s="20">
        <f>IF($A250="","",IF(COUNTIFS('Sign-out log'!$B$2:$B$2001,$A250,'Sign-out log'!$A$2:$A$2001,"&lt;&gt;",'Sign-out log'!$H$2:$H$2001,"")&gt;0,"Out","Available"))</f>
        <v/>
      </c>
    </row>
    <row r="251">
      <c r="L251" s="16" t="n"/>
      <c r="M251" s="17" t="n"/>
      <c r="P251" s="17" t="n"/>
      <c r="Q251" s="18" t="n"/>
      <c r="S251" s="19">
        <f>IF(OR($P251="",$Q251=""),"",$P251+$Q251)</f>
        <v/>
      </c>
      <c r="T251" s="20">
        <f>IF($S251="","",IF($S251&lt;TODAY(),"Overdue",IF($S251-TODAY()&lt;=14,"Due within 14 days","OK")))</f>
        <v/>
      </c>
      <c r="U251" s="20">
        <f>IF($A251="","",IF(COUNTIFS('Sign-out log'!$B$2:$B$2001,$A251,'Sign-out log'!$A$2:$A$2001,"&lt;&gt;",'Sign-out log'!$H$2:$H$2001,"")&gt;0,"Out","Available"))</f>
        <v/>
      </c>
    </row>
    <row r="252">
      <c r="L252" s="16" t="n"/>
      <c r="M252" s="17" t="n"/>
      <c r="P252" s="17" t="n"/>
      <c r="Q252" s="18" t="n"/>
      <c r="S252" s="19">
        <f>IF(OR($P252="",$Q252=""),"",$P252+$Q252)</f>
        <v/>
      </c>
      <c r="T252" s="20">
        <f>IF($S252="","",IF($S252&lt;TODAY(),"Overdue",IF($S252-TODAY()&lt;=14,"Due within 14 days","OK")))</f>
        <v/>
      </c>
      <c r="U252" s="20">
        <f>IF($A252="","",IF(COUNTIFS('Sign-out log'!$B$2:$B$2001,$A252,'Sign-out log'!$A$2:$A$2001,"&lt;&gt;",'Sign-out log'!$H$2:$H$2001,"")&gt;0,"Out","Available"))</f>
        <v/>
      </c>
    </row>
    <row r="253">
      <c r="L253" s="16" t="n"/>
      <c r="M253" s="17" t="n"/>
      <c r="P253" s="17" t="n"/>
      <c r="Q253" s="18" t="n"/>
      <c r="S253" s="19">
        <f>IF(OR($P253="",$Q253=""),"",$P253+$Q253)</f>
        <v/>
      </c>
      <c r="T253" s="20">
        <f>IF($S253="","",IF($S253&lt;TODAY(),"Overdue",IF($S253-TODAY()&lt;=14,"Due within 14 days","OK")))</f>
        <v/>
      </c>
      <c r="U253" s="20">
        <f>IF($A253="","",IF(COUNTIFS('Sign-out log'!$B$2:$B$2001,$A253,'Sign-out log'!$A$2:$A$2001,"&lt;&gt;",'Sign-out log'!$H$2:$H$2001,"")&gt;0,"Out","Available"))</f>
        <v/>
      </c>
    </row>
    <row r="254">
      <c r="L254" s="16" t="n"/>
      <c r="M254" s="17" t="n"/>
      <c r="P254" s="17" t="n"/>
      <c r="Q254" s="18" t="n"/>
      <c r="S254" s="19">
        <f>IF(OR($P254="",$Q254=""),"",$P254+$Q254)</f>
        <v/>
      </c>
      <c r="T254" s="20">
        <f>IF($S254="","",IF($S254&lt;TODAY(),"Overdue",IF($S254-TODAY()&lt;=14,"Due within 14 days","OK")))</f>
        <v/>
      </c>
      <c r="U254" s="20">
        <f>IF($A254="","",IF(COUNTIFS('Sign-out log'!$B$2:$B$2001,$A254,'Sign-out log'!$A$2:$A$2001,"&lt;&gt;",'Sign-out log'!$H$2:$H$2001,"")&gt;0,"Out","Available"))</f>
        <v/>
      </c>
    </row>
    <row r="255">
      <c r="L255" s="16" t="n"/>
      <c r="M255" s="17" t="n"/>
      <c r="P255" s="17" t="n"/>
      <c r="Q255" s="18" t="n"/>
      <c r="S255" s="19">
        <f>IF(OR($P255="",$Q255=""),"",$P255+$Q255)</f>
        <v/>
      </c>
      <c r="T255" s="20">
        <f>IF($S255="","",IF($S255&lt;TODAY(),"Overdue",IF($S255-TODAY()&lt;=14,"Due within 14 days","OK")))</f>
        <v/>
      </c>
      <c r="U255" s="20">
        <f>IF($A255="","",IF(COUNTIFS('Sign-out log'!$B$2:$B$2001,$A255,'Sign-out log'!$A$2:$A$2001,"&lt;&gt;",'Sign-out log'!$H$2:$H$2001,"")&gt;0,"Out","Available"))</f>
        <v/>
      </c>
    </row>
    <row r="256">
      <c r="L256" s="16" t="n"/>
      <c r="M256" s="17" t="n"/>
      <c r="P256" s="17" t="n"/>
      <c r="Q256" s="18" t="n"/>
      <c r="S256" s="19">
        <f>IF(OR($P256="",$Q256=""),"",$P256+$Q256)</f>
        <v/>
      </c>
      <c r="T256" s="20">
        <f>IF($S256="","",IF($S256&lt;TODAY(),"Overdue",IF($S256-TODAY()&lt;=14,"Due within 14 days","OK")))</f>
        <v/>
      </c>
      <c r="U256" s="20">
        <f>IF($A256="","",IF(COUNTIFS('Sign-out log'!$B$2:$B$2001,$A256,'Sign-out log'!$A$2:$A$2001,"&lt;&gt;",'Sign-out log'!$H$2:$H$2001,"")&gt;0,"Out","Available"))</f>
        <v/>
      </c>
    </row>
    <row r="257">
      <c r="L257" s="16" t="n"/>
      <c r="M257" s="17" t="n"/>
      <c r="P257" s="17" t="n"/>
      <c r="Q257" s="18" t="n"/>
      <c r="S257" s="19">
        <f>IF(OR($P257="",$Q257=""),"",$P257+$Q257)</f>
        <v/>
      </c>
      <c r="T257" s="20">
        <f>IF($S257="","",IF($S257&lt;TODAY(),"Overdue",IF($S257-TODAY()&lt;=14,"Due within 14 days","OK")))</f>
        <v/>
      </c>
      <c r="U257" s="20">
        <f>IF($A257="","",IF(COUNTIFS('Sign-out log'!$B$2:$B$2001,$A257,'Sign-out log'!$A$2:$A$2001,"&lt;&gt;",'Sign-out log'!$H$2:$H$2001,"")&gt;0,"Out","Available"))</f>
        <v/>
      </c>
    </row>
    <row r="258">
      <c r="L258" s="16" t="n"/>
      <c r="M258" s="17" t="n"/>
      <c r="P258" s="17" t="n"/>
      <c r="Q258" s="18" t="n"/>
      <c r="S258" s="19">
        <f>IF(OR($P258="",$Q258=""),"",$P258+$Q258)</f>
        <v/>
      </c>
      <c r="T258" s="20">
        <f>IF($S258="","",IF($S258&lt;TODAY(),"Overdue",IF($S258-TODAY()&lt;=14,"Due within 14 days","OK")))</f>
        <v/>
      </c>
      <c r="U258" s="20">
        <f>IF($A258="","",IF(COUNTIFS('Sign-out log'!$B$2:$B$2001,$A258,'Sign-out log'!$A$2:$A$2001,"&lt;&gt;",'Sign-out log'!$H$2:$H$2001,"")&gt;0,"Out","Available"))</f>
        <v/>
      </c>
    </row>
    <row r="259">
      <c r="L259" s="16" t="n"/>
      <c r="M259" s="17" t="n"/>
      <c r="P259" s="17" t="n"/>
      <c r="Q259" s="18" t="n"/>
      <c r="S259" s="19">
        <f>IF(OR($P259="",$Q259=""),"",$P259+$Q259)</f>
        <v/>
      </c>
      <c r="T259" s="20">
        <f>IF($S259="","",IF($S259&lt;TODAY(),"Overdue",IF($S259-TODAY()&lt;=14,"Due within 14 days","OK")))</f>
        <v/>
      </c>
      <c r="U259" s="20">
        <f>IF($A259="","",IF(COUNTIFS('Sign-out log'!$B$2:$B$2001,$A259,'Sign-out log'!$A$2:$A$2001,"&lt;&gt;",'Sign-out log'!$H$2:$H$2001,"")&gt;0,"Out","Available"))</f>
        <v/>
      </c>
    </row>
    <row r="260">
      <c r="L260" s="16" t="n"/>
      <c r="M260" s="17" t="n"/>
      <c r="P260" s="17" t="n"/>
      <c r="Q260" s="18" t="n"/>
      <c r="S260" s="19">
        <f>IF(OR($P260="",$Q260=""),"",$P260+$Q260)</f>
        <v/>
      </c>
      <c r="T260" s="20">
        <f>IF($S260="","",IF($S260&lt;TODAY(),"Overdue",IF($S260-TODAY()&lt;=14,"Due within 14 days","OK")))</f>
        <v/>
      </c>
      <c r="U260" s="20">
        <f>IF($A260="","",IF(COUNTIFS('Sign-out log'!$B$2:$B$2001,$A260,'Sign-out log'!$A$2:$A$2001,"&lt;&gt;",'Sign-out log'!$H$2:$H$2001,"")&gt;0,"Out","Available"))</f>
        <v/>
      </c>
    </row>
    <row r="261">
      <c r="L261" s="16" t="n"/>
      <c r="M261" s="17" t="n"/>
      <c r="P261" s="17" t="n"/>
      <c r="Q261" s="18" t="n"/>
      <c r="S261" s="19">
        <f>IF(OR($P261="",$Q261=""),"",$P261+$Q261)</f>
        <v/>
      </c>
      <c r="T261" s="20">
        <f>IF($S261="","",IF($S261&lt;TODAY(),"Overdue",IF($S261-TODAY()&lt;=14,"Due within 14 days","OK")))</f>
        <v/>
      </c>
      <c r="U261" s="20">
        <f>IF($A261="","",IF(COUNTIFS('Sign-out log'!$B$2:$B$2001,$A261,'Sign-out log'!$A$2:$A$2001,"&lt;&gt;",'Sign-out log'!$H$2:$H$2001,"")&gt;0,"Out","Available"))</f>
        <v/>
      </c>
    </row>
    <row r="262">
      <c r="L262" s="16" t="n"/>
      <c r="M262" s="17" t="n"/>
      <c r="P262" s="17" t="n"/>
      <c r="Q262" s="18" t="n"/>
      <c r="S262" s="19">
        <f>IF(OR($P262="",$Q262=""),"",$P262+$Q262)</f>
        <v/>
      </c>
      <c r="T262" s="20">
        <f>IF($S262="","",IF($S262&lt;TODAY(),"Overdue",IF($S262-TODAY()&lt;=14,"Due within 14 days","OK")))</f>
        <v/>
      </c>
      <c r="U262" s="20">
        <f>IF($A262="","",IF(COUNTIFS('Sign-out log'!$B$2:$B$2001,$A262,'Sign-out log'!$A$2:$A$2001,"&lt;&gt;",'Sign-out log'!$H$2:$H$2001,"")&gt;0,"Out","Available"))</f>
        <v/>
      </c>
    </row>
    <row r="263">
      <c r="L263" s="16" t="n"/>
      <c r="M263" s="17" t="n"/>
      <c r="P263" s="17" t="n"/>
      <c r="Q263" s="18" t="n"/>
      <c r="S263" s="19">
        <f>IF(OR($P263="",$Q263=""),"",$P263+$Q263)</f>
        <v/>
      </c>
      <c r="T263" s="20">
        <f>IF($S263="","",IF($S263&lt;TODAY(),"Overdue",IF($S263-TODAY()&lt;=14,"Due within 14 days","OK")))</f>
        <v/>
      </c>
      <c r="U263" s="20">
        <f>IF($A263="","",IF(COUNTIFS('Sign-out log'!$B$2:$B$2001,$A263,'Sign-out log'!$A$2:$A$2001,"&lt;&gt;",'Sign-out log'!$H$2:$H$2001,"")&gt;0,"Out","Available"))</f>
        <v/>
      </c>
    </row>
    <row r="264">
      <c r="L264" s="16" t="n"/>
      <c r="M264" s="17" t="n"/>
      <c r="P264" s="17" t="n"/>
      <c r="Q264" s="18" t="n"/>
      <c r="S264" s="19">
        <f>IF(OR($P264="",$Q264=""),"",$P264+$Q264)</f>
        <v/>
      </c>
      <c r="T264" s="20">
        <f>IF($S264="","",IF($S264&lt;TODAY(),"Overdue",IF($S264-TODAY()&lt;=14,"Due within 14 days","OK")))</f>
        <v/>
      </c>
      <c r="U264" s="20">
        <f>IF($A264="","",IF(COUNTIFS('Sign-out log'!$B$2:$B$2001,$A264,'Sign-out log'!$A$2:$A$2001,"&lt;&gt;",'Sign-out log'!$H$2:$H$2001,"")&gt;0,"Out","Available"))</f>
        <v/>
      </c>
    </row>
    <row r="265">
      <c r="L265" s="16" t="n"/>
      <c r="M265" s="17" t="n"/>
      <c r="P265" s="17" t="n"/>
      <c r="Q265" s="18" t="n"/>
      <c r="S265" s="19">
        <f>IF(OR($P265="",$Q265=""),"",$P265+$Q265)</f>
        <v/>
      </c>
      <c r="T265" s="20">
        <f>IF($S265="","",IF($S265&lt;TODAY(),"Overdue",IF($S265-TODAY()&lt;=14,"Due within 14 days","OK")))</f>
        <v/>
      </c>
      <c r="U265" s="20">
        <f>IF($A265="","",IF(COUNTIFS('Sign-out log'!$B$2:$B$2001,$A265,'Sign-out log'!$A$2:$A$2001,"&lt;&gt;",'Sign-out log'!$H$2:$H$2001,"")&gt;0,"Out","Available"))</f>
        <v/>
      </c>
    </row>
    <row r="266">
      <c r="L266" s="16" t="n"/>
      <c r="M266" s="17" t="n"/>
      <c r="P266" s="17" t="n"/>
      <c r="Q266" s="18" t="n"/>
      <c r="S266" s="19">
        <f>IF(OR($P266="",$Q266=""),"",$P266+$Q266)</f>
        <v/>
      </c>
      <c r="T266" s="20">
        <f>IF($S266="","",IF($S266&lt;TODAY(),"Overdue",IF($S266-TODAY()&lt;=14,"Due within 14 days","OK")))</f>
        <v/>
      </c>
      <c r="U266" s="20">
        <f>IF($A266="","",IF(COUNTIFS('Sign-out log'!$B$2:$B$2001,$A266,'Sign-out log'!$A$2:$A$2001,"&lt;&gt;",'Sign-out log'!$H$2:$H$2001,"")&gt;0,"Out","Available"))</f>
        <v/>
      </c>
    </row>
    <row r="267">
      <c r="L267" s="16" t="n"/>
      <c r="M267" s="17" t="n"/>
      <c r="P267" s="17" t="n"/>
      <c r="Q267" s="18" t="n"/>
      <c r="S267" s="19">
        <f>IF(OR($P267="",$Q267=""),"",$P267+$Q267)</f>
        <v/>
      </c>
      <c r="T267" s="20">
        <f>IF($S267="","",IF($S267&lt;TODAY(),"Overdue",IF($S267-TODAY()&lt;=14,"Due within 14 days","OK")))</f>
        <v/>
      </c>
      <c r="U267" s="20">
        <f>IF($A267="","",IF(COUNTIFS('Sign-out log'!$B$2:$B$2001,$A267,'Sign-out log'!$A$2:$A$2001,"&lt;&gt;",'Sign-out log'!$H$2:$H$2001,"")&gt;0,"Out","Available"))</f>
        <v/>
      </c>
    </row>
    <row r="268">
      <c r="L268" s="16" t="n"/>
      <c r="M268" s="17" t="n"/>
      <c r="P268" s="17" t="n"/>
      <c r="Q268" s="18" t="n"/>
      <c r="S268" s="19">
        <f>IF(OR($P268="",$Q268=""),"",$P268+$Q268)</f>
        <v/>
      </c>
      <c r="T268" s="20">
        <f>IF($S268="","",IF($S268&lt;TODAY(),"Overdue",IF($S268-TODAY()&lt;=14,"Due within 14 days","OK")))</f>
        <v/>
      </c>
      <c r="U268" s="20">
        <f>IF($A268="","",IF(COUNTIFS('Sign-out log'!$B$2:$B$2001,$A268,'Sign-out log'!$A$2:$A$2001,"&lt;&gt;",'Sign-out log'!$H$2:$H$2001,"")&gt;0,"Out","Available"))</f>
        <v/>
      </c>
    </row>
    <row r="269">
      <c r="L269" s="16" t="n"/>
      <c r="M269" s="17" t="n"/>
      <c r="P269" s="17" t="n"/>
      <c r="Q269" s="18" t="n"/>
      <c r="S269" s="19">
        <f>IF(OR($P269="",$Q269=""),"",$P269+$Q269)</f>
        <v/>
      </c>
      <c r="T269" s="20">
        <f>IF($S269="","",IF($S269&lt;TODAY(),"Overdue",IF($S269-TODAY()&lt;=14,"Due within 14 days","OK")))</f>
        <v/>
      </c>
      <c r="U269" s="20">
        <f>IF($A269="","",IF(COUNTIFS('Sign-out log'!$B$2:$B$2001,$A269,'Sign-out log'!$A$2:$A$2001,"&lt;&gt;",'Sign-out log'!$H$2:$H$2001,"")&gt;0,"Out","Available"))</f>
        <v/>
      </c>
    </row>
    <row r="270">
      <c r="L270" s="16" t="n"/>
      <c r="M270" s="17" t="n"/>
      <c r="P270" s="17" t="n"/>
      <c r="Q270" s="18" t="n"/>
      <c r="S270" s="19">
        <f>IF(OR($P270="",$Q270=""),"",$P270+$Q270)</f>
        <v/>
      </c>
      <c r="T270" s="20">
        <f>IF($S270="","",IF($S270&lt;TODAY(),"Overdue",IF($S270-TODAY()&lt;=14,"Due within 14 days","OK")))</f>
        <v/>
      </c>
      <c r="U270" s="20">
        <f>IF($A270="","",IF(COUNTIFS('Sign-out log'!$B$2:$B$2001,$A270,'Sign-out log'!$A$2:$A$2001,"&lt;&gt;",'Sign-out log'!$H$2:$H$2001,"")&gt;0,"Out","Available"))</f>
        <v/>
      </c>
    </row>
    <row r="271">
      <c r="L271" s="16" t="n"/>
      <c r="M271" s="17" t="n"/>
      <c r="P271" s="17" t="n"/>
      <c r="Q271" s="18" t="n"/>
      <c r="S271" s="19">
        <f>IF(OR($P271="",$Q271=""),"",$P271+$Q271)</f>
        <v/>
      </c>
      <c r="T271" s="20">
        <f>IF($S271="","",IF($S271&lt;TODAY(),"Overdue",IF($S271-TODAY()&lt;=14,"Due within 14 days","OK")))</f>
        <v/>
      </c>
      <c r="U271" s="20">
        <f>IF($A271="","",IF(COUNTIFS('Sign-out log'!$B$2:$B$2001,$A271,'Sign-out log'!$A$2:$A$2001,"&lt;&gt;",'Sign-out log'!$H$2:$H$2001,"")&gt;0,"Out","Available"))</f>
        <v/>
      </c>
    </row>
    <row r="272">
      <c r="L272" s="16" t="n"/>
      <c r="M272" s="17" t="n"/>
      <c r="P272" s="17" t="n"/>
      <c r="Q272" s="18" t="n"/>
      <c r="S272" s="19">
        <f>IF(OR($P272="",$Q272=""),"",$P272+$Q272)</f>
        <v/>
      </c>
      <c r="T272" s="20">
        <f>IF($S272="","",IF($S272&lt;TODAY(),"Overdue",IF($S272-TODAY()&lt;=14,"Due within 14 days","OK")))</f>
        <v/>
      </c>
      <c r="U272" s="20">
        <f>IF($A272="","",IF(COUNTIFS('Sign-out log'!$B$2:$B$2001,$A272,'Sign-out log'!$A$2:$A$2001,"&lt;&gt;",'Sign-out log'!$H$2:$H$2001,"")&gt;0,"Out","Available"))</f>
        <v/>
      </c>
    </row>
    <row r="273">
      <c r="L273" s="16" t="n"/>
      <c r="M273" s="17" t="n"/>
      <c r="P273" s="17" t="n"/>
      <c r="Q273" s="18" t="n"/>
      <c r="S273" s="19">
        <f>IF(OR($P273="",$Q273=""),"",$P273+$Q273)</f>
        <v/>
      </c>
      <c r="T273" s="20">
        <f>IF($S273="","",IF($S273&lt;TODAY(),"Overdue",IF($S273-TODAY()&lt;=14,"Due within 14 days","OK")))</f>
        <v/>
      </c>
      <c r="U273" s="20">
        <f>IF($A273="","",IF(COUNTIFS('Sign-out log'!$B$2:$B$2001,$A273,'Sign-out log'!$A$2:$A$2001,"&lt;&gt;",'Sign-out log'!$H$2:$H$2001,"")&gt;0,"Out","Available"))</f>
        <v/>
      </c>
    </row>
    <row r="274">
      <c r="L274" s="16" t="n"/>
      <c r="M274" s="17" t="n"/>
      <c r="P274" s="17" t="n"/>
      <c r="Q274" s="18" t="n"/>
      <c r="S274" s="19">
        <f>IF(OR($P274="",$Q274=""),"",$P274+$Q274)</f>
        <v/>
      </c>
      <c r="T274" s="20">
        <f>IF($S274="","",IF($S274&lt;TODAY(),"Overdue",IF($S274-TODAY()&lt;=14,"Due within 14 days","OK")))</f>
        <v/>
      </c>
      <c r="U274" s="20">
        <f>IF($A274="","",IF(COUNTIFS('Sign-out log'!$B$2:$B$2001,$A274,'Sign-out log'!$A$2:$A$2001,"&lt;&gt;",'Sign-out log'!$H$2:$H$2001,"")&gt;0,"Out","Available"))</f>
        <v/>
      </c>
    </row>
    <row r="275">
      <c r="L275" s="16" t="n"/>
      <c r="M275" s="17" t="n"/>
      <c r="P275" s="17" t="n"/>
      <c r="Q275" s="18" t="n"/>
      <c r="S275" s="19">
        <f>IF(OR($P275="",$Q275=""),"",$P275+$Q275)</f>
        <v/>
      </c>
      <c r="T275" s="20">
        <f>IF($S275="","",IF($S275&lt;TODAY(),"Overdue",IF($S275-TODAY()&lt;=14,"Due within 14 days","OK")))</f>
        <v/>
      </c>
      <c r="U275" s="20">
        <f>IF($A275="","",IF(COUNTIFS('Sign-out log'!$B$2:$B$2001,$A275,'Sign-out log'!$A$2:$A$2001,"&lt;&gt;",'Sign-out log'!$H$2:$H$2001,"")&gt;0,"Out","Available"))</f>
        <v/>
      </c>
    </row>
    <row r="276">
      <c r="L276" s="16" t="n"/>
      <c r="M276" s="17" t="n"/>
      <c r="P276" s="17" t="n"/>
      <c r="Q276" s="18" t="n"/>
      <c r="S276" s="19">
        <f>IF(OR($P276="",$Q276=""),"",$P276+$Q276)</f>
        <v/>
      </c>
      <c r="T276" s="20">
        <f>IF($S276="","",IF($S276&lt;TODAY(),"Overdue",IF($S276-TODAY()&lt;=14,"Due within 14 days","OK")))</f>
        <v/>
      </c>
      <c r="U276" s="20">
        <f>IF($A276="","",IF(COUNTIFS('Sign-out log'!$B$2:$B$2001,$A276,'Sign-out log'!$A$2:$A$2001,"&lt;&gt;",'Sign-out log'!$H$2:$H$2001,"")&gt;0,"Out","Available"))</f>
        <v/>
      </c>
    </row>
    <row r="277">
      <c r="L277" s="16" t="n"/>
      <c r="M277" s="17" t="n"/>
      <c r="P277" s="17" t="n"/>
      <c r="Q277" s="18" t="n"/>
      <c r="S277" s="19">
        <f>IF(OR($P277="",$Q277=""),"",$P277+$Q277)</f>
        <v/>
      </c>
      <c r="T277" s="20">
        <f>IF($S277="","",IF($S277&lt;TODAY(),"Overdue",IF($S277-TODAY()&lt;=14,"Due within 14 days","OK")))</f>
        <v/>
      </c>
      <c r="U277" s="20">
        <f>IF($A277="","",IF(COUNTIFS('Sign-out log'!$B$2:$B$2001,$A277,'Sign-out log'!$A$2:$A$2001,"&lt;&gt;",'Sign-out log'!$H$2:$H$2001,"")&gt;0,"Out","Available"))</f>
        <v/>
      </c>
    </row>
    <row r="278">
      <c r="L278" s="16" t="n"/>
      <c r="M278" s="17" t="n"/>
      <c r="P278" s="17" t="n"/>
      <c r="Q278" s="18" t="n"/>
      <c r="S278" s="19">
        <f>IF(OR($P278="",$Q278=""),"",$P278+$Q278)</f>
        <v/>
      </c>
      <c r="T278" s="20">
        <f>IF($S278="","",IF($S278&lt;TODAY(),"Overdue",IF($S278-TODAY()&lt;=14,"Due within 14 days","OK")))</f>
        <v/>
      </c>
      <c r="U278" s="20">
        <f>IF($A278="","",IF(COUNTIFS('Sign-out log'!$B$2:$B$2001,$A278,'Sign-out log'!$A$2:$A$2001,"&lt;&gt;",'Sign-out log'!$H$2:$H$2001,"")&gt;0,"Out","Available"))</f>
        <v/>
      </c>
    </row>
    <row r="279">
      <c r="L279" s="16" t="n"/>
      <c r="M279" s="17" t="n"/>
      <c r="P279" s="17" t="n"/>
      <c r="Q279" s="18" t="n"/>
      <c r="S279" s="19">
        <f>IF(OR($P279="",$Q279=""),"",$P279+$Q279)</f>
        <v/>
      </c>
      <c r="T279" s="20">
        <f>IF($S279="","",IF($S279&lt;TODAY(),"Overdue",IF($S279-TODAY()&lt;=14,"Due within 14 days","OK")))</f>
        <v/>
      </c>
      <c r="U279" s="20">
        <f>IF($A279="","",IF(COUNTIFS('Sign-out log'!$B$2:$B$2001,$A279,'Sign-out log'!$A$2:$A$2001,"&lt;&gt;",'Sign-out log'!$H$2:$H$2001,"")&gt;0,"Out","Available"))</f>
        <v/>
      </c>
    </row>
    <row r="280">
      <c r="L280" s="16" t="n"/>
      <c r="M280" s="17" t="n"/>
      <c r="P280" s="17" t="n"/>
      <c r="Q280" s="18" t="n"/>
      <c r="S280" s="19">
        <f>IF(OR($P280="",$Q280=""),"",$P280+$Q280)</f>
        <v/>
      </c>
      <c r="T280" s="20">
        <f>IF($S280="","",IF($S280&lt;TODAY(),"Overdue",IF($S280-TODAY()&lt;=14,"Due within 14 days","OK")))</f>
        <v/>
      </c>
      <c r="U280" s="20">
        <f>IF($A280="","",IF(COUNTIFS('Sign-out log'!$B$2:$B$2001,$A280,'Sign-out log'!$A$2:$A$2001,"&lt;&gt;",'Sign-out log'!$H$2:$H$2001,"")&gt;0,"Out","Available"))</f>
        <v/>
      </c>
    </row>
    <row r="281">
      <c r="L281" s="16" t="n"/>
      <c r="M281" s="17" t="n"/>
      <c r="P281" s="17" t="n"/>
      <c r="Q281" s="18" t="n"/>
      <c r="S281" s="19">
        <f>IF(OR($P281="",$Q281=""),"",$P281+$Q281)</f>
        <v/>
      </c>
      <c r="T281" s="20">
        <f>IF($S281="","",IF($S281&lt;TODAY(),"Overdue",IF($S281-TODAY()&lt;=14,"Due within 14 days","OK")))</f>
        <v/>
      </c>
      <c r="U281" s="20">
        <f>IF($A281="","",IF(COUNTIFS('Sign-out log'!$B$2:$B$2001,$A281,'Sign-out log'!$A$2:$A$2001,"&lt;&gt;",'Sign-out log'!$H$2:$H$2001,"")&gt;0,"Out","Available"))</f>
        <v/>
      </c>
    </row>
    <row r="282">
      <c r="L282" s="16" t="n"/>
      <c r="M282" s="17" t="n"/>
      <c r="P282" s="17" t="n"/>
      <c r="Q282" s="18" t="n"/>
      <c r="S282" s="19">
        <f>IF(OR($P282="",$Q282=""),"",$P282+$Q282)</f>
        <v/>
      </c>
      <c r="T282" s="20">
        <f>IF($S282="","",IF($S282&lt;TODAY(),"Overdue",IF($S282-TODAY()&lt;=14,"Due within 14 days","OK")))</f>
        <v/>
      </c>
      <c r="U282" s="20">
        <f>IF($A282="","",IF(COUNTIFS('Sign-out log'!$B$2:$B$2001,$A282,'Sign-out log'!$A$2:$A$2001,"&lt;&gt;",'Sign-out log'!$H$2:$H$2001,"")&gt;0,"Out","Available"))</f>
        <v/>
      </c>
    </row>
    <row r="283">
      <c r="L283" s="16" t="n"/>
      <c r="M283" s="17" t="n"/>
      <c r="P283" s="17" t="n"/>
      <c r="Q283" s="18" t="n"/>
      <c r="S283" s="19">
        <f>IF(OR($P283="",$Q283=""),"",$P283+$Q283)</f>
        <v/>
      </c>
      <c r="T283" s="20">
        <f>IF($S283="","",IF($S283&lt;TODAY(),"Overdue",IF($S283-TODAY()&lt;=14,"Due within 14 days","OK")))</f>
        <v/>
      </c>
      <c r="U283" s="20">
        <f>IF($A283="","",IF(COUNTIFS('Sign-out log'!$B$2:$B$2001,$A283,'Sign-out log'!$A$2:$A$2001,"&lt;&gt;",'Sign-out log'!$H$2:$H$2001,"")&gt;0,"Out","Available"))</f>
        <v/>
      </c>
    </row>
    <row r="284">
      <c r="L284" s="16" t="n"/>
      <c r="M284" s="17" t="n"/>
      <c r="P284" s="17" t="n"/>
      <c r="Q284" s="18" t="n"/>
      <c r="S284" s="19">
        <f>IF(OR($P284="",$Q284=""),"",$P284+$Q284)</f>
        <v/>
      </c>
      <c r="T284" s="20">
        <f>IF($S284="","",IF($S284&lt;TODAY(),"Overdue",IF($S284-TODAY()&lt;=14,"Due within 14 days","OK")))</f>
        <v/>
      </c>
      <c r="U284" s="20">
        <f>IF($A284="","",IF(COUNTIFS('Sign-out log'!$B$2:$B$2001,$A284,'Sign-out log'!$A$2:$A$2001,"&lt;&gt;",'Sign-out log'!$H$2:$H$2001,"")&gt;0,"Out","Available"))</f>
        <v/>
      </c>
    </row>
    <row r="285">
      <c r="L285" s="16" t="n"/>
      <c r="M285" s="17" t="n"/>
      <c r="P285" s="17" t="n"/>
      <c r="Q285" s="18" t="n"/>
      <c r="S285" s="19">
        <f>IF(OR($P285="",$Q285=""),"",$P285+$Q285)</f>
        <v/>
      </c>
      <c r="T285" s="20">
        <f>IF($S285="","",IF($S285&lt;TODAY(),"Overdue",IF($S285-TODAY()&lt;=14,"Due within 14 days","OK")))</f>
        <v/>
      </c>
      <c r="U285" s="20">
        <f>IF($A285="","",IF(COUNTIFS('Sign-out log'!$B$2:$B$2001,$A285,'Sign-out log'!$A$2:$A$2001,"&lt;&gt;",'Sign-out log'!$H$2:$H$2001,"")&gt;0,"Out","Available"))</f>
        <v/>
      </c>
    </row>
    <row r="286">
      <c r="L286" s="16" t="n"/>
      <c r="M286" s="17" t="n"/>
      <c r="P286" s="17" t="n"/>
      <c r="Q286" s="18" t="n"/>
      <c r="S286" s="19">
        <f>IF(OR($P286="",$Q286=""),"",$P286+$Q286)</f>
        <v/>
      </c>
      <c r="T286" s="20">
        <f>IF($S286="","",IF($S286&lt;TODAY(),"Overdue",IF($S286-TODAY()&lt;=14,"Due within 14 days","OK")))</f>
        <v/>
      </c>
      <c r="U286" s="20">
        <f>IF($A286="","",IF(COUNTIFS('Sign-out log'!$B$2:$B$2001,$A286,'Sign-out log'!$A$2:$A$2001,"&lt;&gt;",'Sign-out log'!$H$2:$H$2001,"")&gt;0,"Out","Available"))</f>
        <v/>
      </c>
    </row>
    <row r="287">
      <c r="L287" s="16" t="n"/>
      <c r="M287" s="17" t="n"/>
      <c r="P287" s="17" t="n"/>
      <c r="Q287" s="18" t="n"/>
      <c r="S287" s="19">
        <f>IF(OR($P287="",$Q287=""),"",$P287+$Q287)</f>
        <v/>
      </c>
      <c r="T287" s="20">
        <f>IF($S287="","",IF($S287&lt;TODAY(),"Overdue",IF($S287-TODAY()&lt;=14,"Due within 14 days","OK")))</f>
        <v/>
      </c>
      <c r="U287" s="20">
        <f>IF($A287="","",IF(COUNTIFS('Sign-out log'!$B$2:$B$2001,$A287,'Sign-out log'!$A$2:$A$2001,"&lt;&gt;",'Sign-out log'!$H$2:$H$2001,"")&gt;0,"Out","Available"))</f>
        <v/>
      </c>
    </row>
    <row r="288">
      <c r="L288" s="16" t="n"/>
      <c r="M288" s="17" t="n"/>
      <c r="P288" s="17" t="n"/>
      <c r="Q288" s="18" t="n"/>
      <c r="S288" s="19">
        <f>IF(OR($P288="",$Q288=""),"",$P288+$Q288)</f>
        <v/>
      </c>
      <c r="T288" s="20">
        <f>IF($S288="","",IF($S288&lt;TODAY(),"Overdue",IF($S288-TODAY()&lt;=14,"Due within 14 days","OK")))</f>
        <v/>
      </c>
      <c r="U288" s="20">
        <f>IF($A288="","",IF(COUNTIFS('Sign-out log'!$B$2:$B$2001,$A288,'Sign-out log'!$A$2:$A$2001,"&lt;&gt;",'Sign-out log'!$H$2:$H$2001,"")&gt;0,"Out","Available"))</f>
        <v/>
      </c>
    </row>
    <row r="289">
      <c r="L289" s="16" t="n"/>
      <c r="M289" s="17" t="n"/>
      <c r="P289" s="17" t="n"/>
      <c r="Q289" s="18" t="n"/>
      <c r="S289" s="19">
        <f>IF(OR($P289="",$Q289=""),"",$P289+$Q289)</f>
        <v/>
      </c>
      <c r="T289" s="20">
        <f>IF($S289="","",IF($S289&lt;TODAY(),"Overdue",IF($S289-TODAY()&lt;=14,"Due within 14 days","OK")))</f>
        <v/>
      </c>
      <c r="U289" s="20">
        <f>IF($A289="","",IF(COUNTIFS('Sign-out log'!$B$2:$B$2001,$A289,'Sign-out log'!$A$2:$A$2001,"&lt;&gt;",'Sign-out log'!$H$2:$H$2001,"")&gt;0,"Out","Available"))</f>
        <v/>
      </c>
    </row>
    <row r="290">
      <c r="L290" s="16" t="n"/>
      <c r="M290" s="17" t="n"/>
      <c r="P290" s="17" t="n"/>
      <c r="Q290" s="18" t="n"/>
      <c r="S290" s="19">
        <f>IF(OR($P290="",$Q290=""),"",$P290+$Q290)</f>
        <v/>
      </c>
      <c r="T290" s="20">
        <f>IF($S290="","",IF($S290&lt;TODAY(),"Overdue",IF($S290-TODAY()&lt;=14,"Due within 14 days","OK")))</f>
        <v/>
      </c>
      <c r="U290" s="20">
        <f>IF($A290="","",IF(COUNTIFS('Sign-out log'!$B$2:$B$2001,$A290,'Sign-out log'!$A$2:$A$2001,"&lt;&gt;",'Sign-out log'!$H$2:$H$2001,"")&gt;0,"Out","Available"))</f>
        <v/>
      </c>
    </row>
    <row r="291">
      <c r="L291" s="16" t="n"/>
      <c r="M291" s="17" t="n"/>
      <c r="P291" s="17" t="n"/>
      <c r="Q291" s="18" t="n"/>
      <c r="S291" s="19">
        <f>IF(OR($P291="",$Q291=""),"",$P291+$Q291)</f>
        <v/>
      </c>
      <c r="T291" s="20">
        <f>IF($S291="","",IF($S291&lt;TODAY(),"Overdue",IF($S291-TODAY()&lt;=14,"Due within 14 days","OK")))</f>
        <v/>
      </c>
      <c r="U291" s="20">
        <f>IF($A291="","",IF(COUNTIFS('Sign-out log'!$B$2:$B$2001,$A291,'Sign-out log'!$A$2:$A$2001,"&lt;&gt;",'Sign-out log'!$H$2:$H$2001,"")&gt;0,"Out","Available"))</f>
        <v/>
      </c>
    </row>
    <row r="292">
      <c r="L292" s="16" t="n"/>
      <c r="M292" s="17" t="n"/>
      <c r="P292" s="17" t="n"/>
      <c r="Q292" s="18" t="n"/>
      <c r="S292" s="19">
        <f>IF(OR($P292="",$Q292=""),"",$P292+$Q292)</f>
        <v/>
      </c>
      <c r="T292" s="20">
        <f>IF($S292="","",IF($S292&lt;TODAY(),"Overdue",IF($S292-TODAY()&lt;=14,"Due within 14 days","OK")))</f>
        <v/>
      </c>
      <c r="U292" s="20">
        <f>IF($A292="","",IF(COUNTIFS('Sign-out log'!$B$2:$B$2001,$A292,'Sign-out log'!$A$2:$A$2001,"&lt;&gt;",'Sign-out log'!$H$2:$H$2001,"")&gt;0,"Out","Available"))</f>
        <v/>
      </c>
    </row>
    <row r="293">
      <c r="L293" s="16" t="n"/>
      <c r="M293" s="17" t="n"/>
      <c r="P293" s="17" t="n"/>
      <c r="Q293" s="18" t="n"/>
      <c r="S293" s="19">
        <f>IF(OR($P293="",$Q293=""),"",$P293+$Q293)</f>
        <v/>
      </c>
      <c r="T293" s="20">
        <f>IF($S293="","",IF($S293&lt;TODAY(),"Overdue",IF($S293-TODAY()&lt;=14,"Due within 14 days","OK")))</f>
        <v/>
      </c>
      <c r="U293" s="20">
        <f>IF($A293="","",IF(COUNTIFS('Sign-out log'!$B$2:$B$2001,$A293,'Sign-out log'!$A$2:$A$2001,"&lt;&gt;",'Sign-out log'!$H$2:$H$2001,"")&gt;0,"Out","Available"))</f>
        <v/>
      </c>
    </row>
    <row r="294">
      <c r="L294" s="16" t="n"/>
      <c r="M294" s="17" t="n"/>
      <c r="P294" s="17" t="n"/>
      <c r="Q294" s="18" t="n"/>
      <c r="S294" s="19">
        <f>IF(OR($P294="",$Q294=""),"",$P294+$Q294)</f>
        <v/>
      </c>
      <c r="T294" s="20">
        <f>IF($S294="","",IF($S294&lt;TODAY(),"Overdue",IF($S294-TODAY()&lt;=14,"Due within 14 days","OK")))</f>
        <v/>
      </c>
      <c r="U294" s="20">
        <f>IF($A294="","",IF(COUNTIFS('Sign-out log'!$B$2:$B$2001,$A294,'Sign-out log'!$A$2:$A$2001,"&lt;&gt;",'Sign-out log'!$H$2:$H$2001,"")&gt;0,"Out","Available"))</f>
        <v/>
      </c>
    </row>
    <row r="295">
      <c r="L295" s="16" t="n"/>
      <c r="M295" s="17" t="n"/>
      <c r="P295" s="17" t="n"/>
      <c r="Q295" s="18" t="n"/>
      <c r="S295" s="19">
        <f>IF(OR($P295="",$Q295=""),"",$P295+$Q295)</f>
        <v/>
      </c>
      <c r="T295" s="20">
        <f>IF($S295="","",IF($S295&lt;TODAY(),"Overdue",IF($S295-TODAY()&lt;=14,"Due within 14 days","OK")))</f>
        <v/>
      </c>
      <c r="U295" s="20">
        <f>IF($A295="","",IF(COUNTIFS('Sign-out log'!$B$2:$B$2001,$A295,'Sign-out log'!$A$2:$A$2001,"&lt;&gt;",'Sign-out log'!$H$2:$H$2001,"")&gt;0,"Out","Available"))</f>
        <v/>
      </c>
    </row>
    <row r="296">
      <c r="L296" s="16" t="n"/>
      <c r="M296" s="17" t="n"/>
      <c r="P296" s="17" t="n"/>
      <c r="Q296" s="18" t="n"/>
      <c r="S296" s="19">
        <f>IF(OR($P296="",$Q296=""),"",$P296+$Q296)</f>
        <v/>
      </c>
      <c r="T296" s="20">
        <f>IF($S296="","",IF($S296&lt;TODAY(),"Overdue",IF($S296-TODAY()&lt;=14,"Due within 14 days","OK")))</f>
        <v/>
      </c>
      <c r="U296" s="20">
        <f>IF($A296="","",IF(COUNTIFS('Sign-out log'!$B$2:$B$2001,$A296,'Sign-out log'!$A$2:$A$2001,"&lt;&gt;",'Sign-out log'!$H$2:$H$2001,"")&gt;0,"Out","Available"))</f>
        <v/>
      </c>
    </row>
    <row r="297">
      <c r="L297" s="16" t="n"/>
      <c r="M297" s="17" t="n"/>
      <c r="P297" s="17" t="n"/>
      <c r="Q297" s="18" t="n"/>
      <c r="S297" s="19">
        <f>IF(OR($P297="",$Q297=""),"",$P297+$Q297)</f>
        <v/>
      </c>
      <c r="T297" s="20">
        <f>IF($S297="","",IF($S297&lt;TODAY(),"Overdue",IF($S297-TODAY()&lt;=14,"Due within 14 days","OK")))</f>
        <v/>
      </c>
      <c r="U297" s="20">
        <f>IF($A297="","",IF(COUNTIFS('Sign-out log'!$B$2:$B$2001,$A297,'Sign-out log'!$A$2:$A$2001,"&lt;&gt;",'Sign-out log'!$H$2:$H$2001,"")&gt;0,"Out","Available"))</f>
        <v/>
      </c>
    </row>
    <row r="298">
      <c r="L298" s="16" t="n"/>
      <c r="M298" s="17" t="n"/>
      <c r="P298" s="17" t="n"/>
      <c r="Q298" s="18" t="n"/>
      <c r="S298" s="19">
        <f>IF(OR($P298="",$Q298=""),"",$P298+$Q298)</f>
        <v/>
      </c>
      <c r="T298" s="20">
        <f>IF($S298="","",IF($S298&lt;TODAY(),"Overdue",IF($S298-TODAY()&lt;=14,"Due within 14 days","OK")))</f>
        <v/>
      </c>
      <c r="U298" s="20">
        <f>IF($A298="","",IF(COUNTIFS('Sign-out log'!$B$2:$B$2001,$A298,'Sign-out log'!$A$2:$A$2001,"&lt;&gt;",'Sign-out log'!$H$2:$H$2001,"")&gt;0,"Out","Available"))</f>
        <v/>
      </c>
    </row>
    <row r="299">
      <c r="L299" s="16" t="n"/>
      <c r="M299" s="17" t="n"/>
      <c r="P299" s="17" t="n"/>
      <c r="Q299" s="18" t="n"/>
      <c r="S299" s="19">
        <f>IF(OR($P299="",$Q299=""),"",$P299+$Q299)</f>
        <v/>
      </c>
      <c r="T299" s="20">
        <f>IF($S299="","",IF($S299&lt;TODAY(),"Overdue",IF($S299-TODAY()&lt;=14,"Due within 14 days","OK")))</f>
        <v/>
      </c>
      <c r="U299" s="20">
        <f>IF($A299="","",IF(COUNTIFS('Sign-out log'!$B$2:$B$2001,$A299,'Sign-out log'!$A$2:$A$2001,"&lt;&gt;",'Sign-out log'!$H$2:$H$2001,"")&gt;0,"Out","Available"))</f>
        <v/>
      </c>
    </row>
    <row r="300">
      <c r="L300" s="16" t="n"/>
      <c r="M300" s="17" t="n"/>
      <c r="P300" s="17" t="n"/>
      <c r="Q300" s="18" t="n"/>
      <c r="S300" s="19">
        <f>IF(OR($P300="",$Q300=""),"",$P300+$Q300)</f>
        <v/>
      </c>
      <c r="T300" s="20">
        <f>IF($S300="","",IF($S300&lt;TODAY(),"Overdue",IF($S300-TODAY()&lt;=14,"Due within 14 days","OK")))</f>
        <v/>
      </c>
      <c r="U300" s="20">
        <f>IF($A300="","",IF(COUNTIFS('Sign-out log'!$B$2:$B$2001,$A300,'Sign-out log'!$A$2:$A$2001,"&lt;&gt;",'Sign-out log'!$H$2:$H$2001,"")&gt;0,"Out","Available"))</f>
        <v/>
      </c>
    </row>
    <row r="301">
      <c r="L301" s="16" t="n"/>
      <c r="M301" s="17" t="n"/>
      <c r="P301" s="17" t="n"/>
      <c r="Q301" s="18" t="n"/>
      <c r="S301" s="19">
        <f>IF(OR($P301="",$Q301=""),"",$P301+$Q301)</f>
        <v/>
      </c>
      <c r="T301" s="20">
        <f>IF($S301="","",IF($S301&lt;TODAY(),"Overdue",IF($S301-TODAY()&lt;=14,"Due within 14 days","OK")))</f>
        <v/>
      </c>
      <c r="U301" s="20">
        <f>IF($A301="","",IF(COUNTIFS('Sign-out log'!$B$2:$B$2001,$A301,'Sign-out log'!$A$2:$A$2001,"&lt;&gt;",'Sign-out log'!$H$2:$H$2001,"")&gt;0,"Out","Available"))</f>
        <v/>
      </c>
    </row>
    <row r="302">
      <c r="L302" s="16" t="n"/>
      <c r="M302" s="17" t="n"/>
      <c r="P302" s="17" t="n"/>
      <c r="Q302" s="18" t="n"/>
      <c r="S302" s="19">
        <f>IF(OR($P302="",$Q302=""),"",$P302+$Q302)</f>
        <v/>
      </c>
      <c r="T302" s="20">
        <f>IF($S302="","",IF($S302&lt;TODAY(),"Overdue",IF($S302-TODAY()&lt;=14,"Due within 14 days","OK")))</f>
        <v/>
      </c>
      <c r="U302" s="20">
        <f>IF($A302="","",IF(COUNTIFS('Sign-out log'!$B$2:$B$2001,$A302,'Sign-out log'!$A$2:$A$2001,"&lt;&gt;",'Sign-out log'!$H$2:$H$2001,"")&gt;0,"Out","Available"))</f>
        <v/>
      </c>
    </row>
    <row r="303">
      <c r="L303" s="16" t="n"/>
      <c r="M303" s="17" t="n"/>
      <c r="P303" s="17" t="n"/>
      <c r="Q303" s="18" t="n"/>
      <c r="S303" s="19">
        <f>IF(OR($P303="",$Q303=""),"",$P303+$Q303)</f>
        <v/>
      </c>
      <c r="T303" s="20">
        <f>IF($S303="","",IF($S303&lt;TODAY(),"Overdue",IF($S303-TODAY()&lt;=14,"Due within 14 days","OK")))</f>
        <v/>
      </c>
      <c r="U303" s="20">
        <f>IF($A303="","",IF(COUNTIFS('Sign-out log'!$B$2:$B$2001,$A303,'Sign-out log'!$A$2:$A$2001,"&lt;&gt;",'Sign-out log'!$H$2:$H$2001,"")&gt;0,"Out","Available"))</f>
        <v/>
      </c>
    </row>
    <row r="304">
      <c r="L304" s="16" t="n"/>
      <c r="M304" s="17" t="n"/>
      <c r="P304" s="17" t="n"/>
      <c r="Q304" s="18" t="n"/>
      <c r="S304" s="19">
        <f>IF(OR($P304="",$Q304=""),"",$P304+$Q304)</f>
        <v/>
      </c>
      <c r="T304" s="20">
        <f>IF($S304="","",IF($S304&lt;TODAY(),"Overdue",IF($S304-TODAY()&lt;=14,"Due within 14 days","OK")))</f>
        <v/>
      </c>
      <c r="U304" s="20">
        <f>IF($A304="","",IF(COUNTIFS('Sign-out log'!$B$2:$B$2001,$A304,'Sign-out log'!$A$2:$A$2001,"&lt;&gt;",'Sign-out log'!$H$2:$H$2001,"")&gt;0,"Out","Available"))</f>
        <v/>
      </c>
    </row>
    <row r="305">
      <c r="L305" s="16" t="n"/>
      <c r="M305" s="17" t="n"/>
      <c r="P305" s="17" t="n"/>
      <c r="Q305" s="18" t="n"/>
      <c r="S305" s="19">
        <f>IF(OR($P305="",$Q305=""),"",$P305+$Q305)</f>
        <v/>
      </c>
      <c r="T305" s="20">
        <f>IF($S305="","",IF($S305&lt;TODAY(),"Overdue",IF($S305-TODAY()&lt;=14,"Due within 14 days","OK")))</f>
        <v/>
      </c>
      <c r="U305" s="20">
        <f>IF($A305="","",IF(COUNTIFS('Sign-out log'!$B$2:$B$2001,$A305,'Sign-out log'!$A$2:$A$2001,"&lt;&gt;",'Sign-out log'!$H$2:$H$2001,"")&gt;0,"Out","Available"))</f>
        <v/>
      </c>
    </row>
    <row r="306">
      <c r="L306" s="16" t="n"/>
      <c r="M306" s="17" t="n"/>
      <c r="P306" s="17" t="n"/>
      <c r="Q306" s="18" t="n"/>
      <c r="S306" s="19">
        <f>IF(OR($P306="",$Q306=""),"",$P306+$Q306)</f>
        <v/>
      </c>
      <c r="T306" s="20">
        <f>IF($S306="","",IF($S306&lt;TODAY(),"Overdue",IF($S306-TODAY()&lt;=14,"Due within 14 days","OK")))</f>
        <v/>
      </c>
      <c r="U306" s="20">
        <f>IF($A306="","",IF(COUNTIFS('Sign-out log'!$B$2:$B$2001,$A306,'Sign-out log'!$A$2:$A$2001,"&lt;&gt;",'Sign-out log'!$H$2:$H$2001,"")&gt;0,"Out","Available"))</f>
        <v/>
      </c>
    </row>
    <row r="307">
      <c r="L307" s="16" t="n"/>
      <c r="M307" s="17" t="n"/>
      <c r="P307" s="17" t="n"/>
      <c r="Q307" s="18" t="n"/>
      <c r="S307" s="19">
        <f>IF(OR($P307="",$Q307=""),"",$P307+$Q307)</f>
        <v/>
      </c>
      <c r="T307" s="20">
        <f>IF($S307="","",IF($S307&lt;TODAY(),"Overdue",IF($S307-TODAY()&lt;=14,"Due within 14 days","OK")))</f>
        <v/>
      </c>
      <c r="U307" s="20">
        <f>IF($A307="","",IF(COUNTIFS('Sign-out log'!$B$2:$B$2001,$A307,'Sign-out log'!$A$2:$A$2001,"&lt;&gt;",'Sign-out log'!$H$2:$H$2001,"")&gt;0,"Out","Available"))</f>
        <v/>
      </c>
    </row>
    <row r="308">
      <c r="L308" s="16" t="n"/>
      <c r="M308" s="17" t="n"/>
      <c r="P308" s="17" t="n"/>
      <c r="Q308" s="18" t="n"/>
      <c r="S308" s="19">
        <f>IF(OR($P308="",$Q308=""),"",$P308+$Q308)</f>
        <v/>
      </c>
      <c r="T308" s="20">
        <f>IF($S308="","",IF($S308&lt;TODAY(),"Overdue",IF($S308-TODAY()&lt;=14,"Due within 14 days","OK")))</f>
        <v/>
      </c>
      <c r="U308" s="20">
        <f>IF($A308="","",IF(COUNTIFS('Sign-out log'!$B$2:$B$2001,$A308,'Sign-out log'!$A$2:$A$2001,"&lt;&gt;",'Sign-out log'!$H$2:$H$2001,"")&gt;0,"Out","Available"))</f>
        <v/>
      </c>
    </row>
    <row r="309">
      <c r="L309" s="16" t="n"/>
      <c r="M309" s="17" t="n"/>
      <c r="P309" s="17" t="n"/>
      <c r="Q309" s="18" t="n"/>
      <c r="S309" s="19">
        <f>IF(OR($P309="",$Q309=""),"",$P309+$Q309)</f>
        <v/>
      </c>
      <c r="T309" s="20">
        <f>IF($S309="","",IF($S309&lt;TODAY(),"Overdue",IF($S309-TODAY()&lt;=14,"Due within 14 days","OK")))</f>
        <v/>
      </c>
      <c r="U309" s="20">
        <f>IF($A309="","",IF(COUNTIFS('Sign-out log'!$B$2:$B$2001,$A309,'Sign-out log'!$A$2:$A$2001,"&lt;&gt;",'Sign-out log'!$H$2:$H$2001,"")&gt;0,"Out","Available"))</f>
        <v/>
      </c>
    </row>
    <row r="310">
      <c r="L310" s="16" t="n"/>
      <c r="M310" s="17" t="n"/>
      <c r="P310" s="17" t="n"/>
      <c r="Q310" s="18" t="n"/>
      <c r="S310" s="19">
        <f>IF(OR($P310="",$Q310=""),"",$P310+$Q310)</f>
        <v/>
      </c>
      <c r="T310" s="20">
        <f>IF($S310="","",IF($S310&lt;TODAY(),"Overdue",IF($S310-TODAY()&lt;=14,"Due within 14 days","OK")))</f>
        <v/>
      </c>
      <c r="U310" s="20">
        <f>IF($A310="","",IF(COUNTIFS('Sign-out log'!$B$2:$B$2001,$A310,'Sign-out log'!$A$2:$A$2001,"&lt;&gt;",'Sign-out log'!$H$2:$H$2001,"")&gt;0,"Out","Available"))</f>
        <v/>
      </c>
    </row>
    <row r="311">
      <c r="L311" s="16" t="n"/>
      <c r="M311" s="17" t="n"/>
      <c r="P311" s="17" t="n"/>
      <c r="Q311" s="18" t="n"/>
      <c r="S311" s="19">
        <f>IF(OR($P311="",$Q311=""),"",$P311+$Q311)</f>
        <v/>
      </c>
      <c r="T311" s="20">
        <f>IF($S311="","",IF($S311&lt;TODAY(),"Overdue",IF($S311-TODAY()&lt;=14,"Due within 14 days","OK")))</f>
        <v/>
      </c>
      <c r="U311" s="20">
        <f>IF($A311="","",IF(COUNTIFS('Sign-out log'!$B$2:$B$2001,$A311,'Sign-out log'!$A$2:$A$2001,"&lt;&gt;",'Sign-out log'!$H$2:$H$2001,"")&gt;0,"Out","Available"))</f>
        <v/>
      </c>
    </row>
    <row r="312">
      <c r="L312" s="16" t="n"/>
      <c r="M312" s="17" t="n"/>
      <c r="P312" s="17" t="n"/>
      <c r="Q312" s="18" t="n"/>
      <c r="S312" s="19">
        <f>IF(OR($P312="",$Q312=""),"",$P312+$Q312)</f>
        <v/>
      </c>
      <c r="T312" s="20">
        <f>IF($S312="","",IF($S312&lt;TODAY(),"Overdue",IF($S312-TODAY()&lt;=14,"Due within 14 days","OK")))</f>
        <v/>
      </c>
      <c r="U312" s="20">
        <f>IF($A312="","",IF(COUNTIFS('Sign-out log'!$B$2:$B$2001,$A312,'Sign-out log'!$A$2:$A$2001,"&lt;&gt;",'Sign-out log'!$H$2:$H$2001,"")&gt;0,"Out","Available"))</f>
        <v/>
      </c>
    </row>
    <row r="313">
      <c r="L313" s="16" t="n"/>
      <c r="M313" s="17" t="n"/>
      <c r="P313" s="17" t="n"/>
      <c r="Q313" s="18" t="n"/>
      <c r="S313" s="19">
        <f>IF(OR($P313="",$Q313=""),"",$P313+$Q313)</f>
        <v/>
      </c>
      <c r="T313" s="20">
        <f>IF($S313="","",IF($S313&lt;TODAY(),"Overdue",IF($S313-TODAY()&lt;=14,"Due within 14 days","OK")))</f>
        <v/>
      </c>
      <c r="U313" s="20">
        <f>IF($A313="","",IF(COUNTIFS('Sign-out log'!$B$2:$B$2001,$A313,'Sign-out log'!$A$2:$A$2001,"&lt;&gt;",'Sign-out log'!$H$2:$H$2001,"")&gt;0,"Out","Available"))</f>
        <v/>
      </c>
    </row>
    <row r="314">
      <c r="L314" s="16" t="n"/>
      <c r="M314" s="17" t="n"/>
      <c r="P314" s="17" t="n"/>
      <c r="Q314" s="18" t="n"/>
      <c r="S314" s="19">
        <f>IF(OR($P314="",$Q314=""),"",$P314+$Q314)</f>
        <v/>
      </c>
      <c r="T314" s="20">
        <f>IF($S314="","",IF($S314&lt;TODAY(),"Overdue",IF($S314-TODAY()&lt;=14,"Due within 14 days","OK")))</f>
        <v/>
      </c>
      <c r="U314" s="20">
        <f>IF($A314="","",IF(COUNTIFS('Sign-out log'!$B$2:$B$2001,$A314,'Sign-out log'!$A$2:$A$2001,"&lt;&gt;",'Sign-out log'!$H$2:$H$2001,"")&gt;0,"Out","Available"))</f>
        <v/>
      </c>
    </row>
    <row r="315">
      <c r="L315" s="16" t="n"/>
      <c r="M315" s="17" t="n"/>
      <c r="P315" s="17" t="n"/>
      <c r="Q315" s="18" t="n"/>
      <c r="S315" s="19">
        <f>IF(OR($P315="",$Q315=""),"",$P315+$Q315)</f>
        <v/>
      </c>
      <c r="T315" s="20">
        <f>IF($S315="","",IF($S315&lt;TODAY(),"Overdue",IF($S315-TODAY()&lt;=14,"Due within 14 days","OK")))</f>
        <v/>
      </c>
      <c r="U315" s="20">
        <f>IF($A315="","",IF(COUNTIFS('Sign-out log'!$B$2:$B$2001,$A315,'Sign-out log'!$A$2:$A$2001,"&lt;&gt;",'Sign-out log'!$H$2:$H$2001,"")&gt;0,"Out","Available"))</f>
        <v/>
      </c>
    </row>
    <row r="316">
      <c r="L316" s="16" t="n"/>
      <c r="M316" s="17" t="n"/>
      <c r="P316" s="17" t="n"/>
      <c r="Q316" s="18" t="n"/>
      <c r="S316" s="19">
        <f>IF(OR($P316="",$Q316=""),"",$P316+$Q316)</f>
        <v/>
      </c>
      <c r="T316" s="20">
        <f>IF($S316="","",IF($S316&lt;TODAY(),"Overdue",IF($S316-TODAY()&lt;=14,"Due within 14 days","OK")))</f>
        <v/>
      </c>
      <c r="U316" s="20">
        <f>IF($A316="","",IF(COUNTIFS('Sign-out log'!$B$2:$B$2001,$A316,'Sign-out log'!$A$2:$A$2001,"&lt;&gt;",'Sign-out log'!$H$2:$H$2001,"")&gt;0,"Out","Available"))</f>
        <v/>
      </c>
    </row>
    <row r="317">
      <c r="L317" s="16" t="n"/>
      <c r="M317" s="17" t="n"/>
      <c r="P317" s="17" t="n"/>
      <c r="Q317" s="18" t="n"/>
      <c r="S317" s="19">
        <f>IF(OR($P317="",$Q317=""),"",$P317+$Q317)</f>
        <v/>
      </c>
      <c r="T317" s="20">
        <f>IF($S317="","",IF($S317&lt;TODAY(),"Overdue",IF($S317-TODAY()&lt;=14,"Due within 14 days","OK")))</f>
        <v/>
      </c>
      <c r="U317" s="20">
        <f>IF($A317="","",IF(COUNTIFS('Sign-out log'!$B$2:$B$2001,$A317,'Sign-out log'!$A$2:$A$2001,"&lt;&gt;",'Sign-out log'!$H$2:$H$2001,"")&gt;0,"Out","Available"))</f>
        <v/>
      </c>
    </row>
    <row r="318">
      <c r="L318" s="16" t="n"/>
      <c r="M318" s="17" t="n"/>
      <c r="P318" s="17" t="n"/>
      <c r="Q318" s="18" t="n"/>
      <c r="S318" s="19">
        <f>IF(OR($P318="",$Q318=""),"",$P318+$Q318)</f>
        <v/>
      </c>
      <c r="T318" s="20">
        <f>IF($S318="","",IF($S318&lt;TODAY(),"Overdue",IF($S318-TODAY()&lt;=14,"Due within 14 days","OK")))</f>
        <v/>
      </c>
      <c r="U318" s="20">
        <f>IF($A318="","",IF(COUNTIFS('Sign-out log'!$B$2:$B$2001,$A318,'Sign-out log'!$A$2:$A$2001,"&lt;&gt;",'Sign-out log'!$H$2:$H$2001,"")&gt;0,"Out","Available"))</f>
        <v/>
      </c>
    </row>
    <row r="319">
      <c r="L319" s="16" t="n"/>
      <c r="M319" s="17" t="n"/>
      <c r="P319" s="17" t="n"/>
      <c r="Q319" s="18" t="n"/>
      <c r="S319" s="19">
        <f>IF(OR($P319="",$Q319=""),"",$P319+$Q319)</f>
        <v/>
      </c>
      <c r="T319" s="20">
        <f>IF($S319="","",IF($S319&lt;TODAY(),"Overdue",IF($S319-TODAY()&lt;=14,"Due within 14 days","OK")))</f>
        <v/>
      </c>
      <c r="U319" s="20">
        <f>IF($A319="","",IF(COUNTIFS('Sign-out log'!$B$2:$B$2001,$A319,'Sign-out log'!$A$2:$A$2001,"&lt;&gt;",'Sign-out log'!$H$2:$H$2001,"")&gt;0,"Out","Available"))</f>
        <v/>
      </c>
    </row>
    <row r="320">
      <c r="L320" s="16" t="n"/>
      <c r="M320" s="17" t="n"/>
      <c r="P320" s="17" t="n"/>
      <c r="Q320" s="18" t="n"/>
      <c r="S320" s="19">
        <f>IF(OR($P320="",$Q320=""),"",$P320+$Q320)</f>
        <v/>
      </c>
      <c r="T320" s="20">
        <f>IF($S320="","",IF($S320&lt;TODAY(),"Overdue",IF($S320-TODAY()&lt;=14,"Due within 14 days","OK")))</f>
        <v/>
      </c>
      <c r="U320" s="20">
        <f>IF($A320="","",IF(COUNTIFS('Sign-out log'!$B$2:$B$2001,$A320,'Sign-out log'!$A$2:$A$2001,"&lt;&gt;",'Sign-out log'!$H$2:$H$2001,"")&gt;0,"Out","Available"))</f>
        <v/>
      </c>
    </row>
    <row r="321">
      <c r="L321" s="16" t="n"/>
      <c r="M321" s="17" t="n"/>
      <c r="P321" s="17" t="n"/>
      <c r="Q321" s="18" t="n"/>
      <c r="S321" s="19">
        <f>IF(OR($P321="",$Q321=""),"",$P321+$Q321)</f>
        <v/>
      </c>
      <c r="T321" s="20">
        <f>IF($S321="","",IF($S321&lt;TODAY(),"Overdue",IF($S321-TODAY()&lt;=14,"Due within 14 days","OK")))</f>
        <v/>
      </c>
      <c r="U321" s="20">
        <f>IF($A321="","",IF(COUNTIFS('Sign-out log'!$B$2:$B$2001,$A321,'Sign-out log'!$A$2:$A$2001,"&lt;&gt;",'Sign-out log'!$H$2:$H$2001,"")&gt;0,"Out","Available"))</f>
        <v/>
      </c>
    </row>
    <row r="322">
      <c r="L322" s="16" t="n"/>
      <c r="M322" s="17" t="n"/>
      <c r="P322" s="17" t="n"/>
      <c r="Q322" s="18" t="n"/>
      <c r="S322" s="19">
        <f>IF(OR($P322="",$Q322=""),"",$P322+$Q322)</f>
        <v/>
      </c>
      <c r="T322" s="20">
        <f>IF($S322="","",IF($S322&lt;TODAY(),"Overdue",IF($S322-TODAY()&lt;=14,"Due within 14 days","OK")))</f>
        <v/>
      </c>
      <c r="U322" s="20">
        <f>IF($A322="","",IF(COUNTIFS('Sign-out log'!$B$2:$B$2001,$A322,'Sign-out log'!$A$2:$A$2001,"&lt;&gt;",'Sign-out log'!$H$2:$H$2001,"")&gt;0,"Out","Available"))</f>
        <v/>
      </c>
    </row>
    <row r="323">
      <c r="L323" s="16" t="n"/>
      <c r="M323" s="17" t="n"/>
      <c r="P323" s="17" t="n"/>
      <c r="Q323" s="18" t="n"/>
      <c r="S323" s="19">
        <f>IF(OR($P323="",$Q323=""),"",$P323+$Q323)</f>
        <v/>
      </c>
      <c r="T323" s="20">
        <f>IF($S323="","",IF($S323&lt;TODAY(),"Overdue",IF($S323-TODAY()&lt;=14,"Due within 14 days","OK")))</f>
        <v/>
      </c>
      <c r="U323" s="20">
        <f>IF($A323="","",IF(COUNTIFS('Sign-out log'!$B$2:$B$2001,$A323,'Sign-out log'!$A$2:$A$2001,"&lt;&gt;",'Sign-out log'!$H$2:$H$2001,"")&gt;0,"Out","Available"))</f>
        <v/>
      </c>
    </row>
    <row r="324">
      <c r="L324" s="16" t="n"/>
      <c r="M324" s="17" t="n"/>
      <c r="P324" s="17" t="n"/>
      <c r="Q324" s="18" t="n"/>
      <c r="S324" s="19">
        <f>IF(OR($P324="",$Q324=""),"",$P324+$Q324)</f>
        <v/>
      </c>
      <c r="T324" s="20">
        <f>IF($S324="","",IF($S324&lt;TODAY(),"Overdue",IF($S324-TODAY()&lt;=14,"Due within 14 days","OK")))</f>
        <v/>
      </c>
      <c r="U324" s="20">
        <f>IF($A324="","",IF(COUNTIFS('Sign-out log'!$B$2:$B$2001,$A324,'Sign-out log'!$A$2:$A$2001,"&lt;&gt;",'Sign-out log'!$H$2:$H$2001,"")&gt;0,"Out","Available"))</f>
        <v/>
      </c>
    </row>
    <row r="325">
      <c r="L325" s="16" t="n"/>
      <c r="M325" s="17" t="n"/>
      <c r="P325" s="17" t="n"/>
      <c r="Q325" s="18" t="n"/>
      <c r="S325" s="19">
        <f>IF(OR($P325="",$Q325=""),"",$P325+$Q325)</f>
        <v/>
      </c>
      <c r="T325" s="20">
        <f>IF($S325="","",IF($S325&lt;TODAY(),"Overdue",IF($S325-TODAY()&lt;=14,"Due within 14 days","OK")))</f>
        <v/>
      </c>
      <c r="U325" s="20">
        <f>IF($A325="","",IF(COUNTIFS('Sign-out log'!$B$2:$B$2001,$A325,'Sign-out log'!$A$2:$A$2001,"&lt;&gt;",'Sign-out log'!$H$2:$H$2001,"")&gt;0,"Out","Available"))</f>
        <v/>
      </c>
    </row>
    <row r="326">
      <c r="L326" s="16" t="n"/>
      <c r="M326" s="17" t="n"/>
      <c r="P326" s="17" t="n"/>
      <c r="Q326" s="18" t="n"/>
      <c r="S326" s="19">
        <f>IF(OR($P326="",$Q326=""),"",$P326+$Q326)</f>
        <v/>
      </c>
      <c r="T326" s="20">
        <f>IF($S326="","",IF($S326&lt;TODAY(),"Overdue",IF($S326-TODAY()&lt;=14,"Due within 14 days","OK")))</f>
        <v/>
      </c>
      <c r="U326" s="20">
        <f>IF($A326="","",IF(COUNTIFS('Sign-out log'!$B$2:$B$2001,$A326,'Sign-out log'!$A$2:$A$2001,"&lt;&gt;",'Sign-out log'!$H$2:$H$2001,"")&gt;0,"Out","Available"))</f>
        <v/>
      </c>
    </row>
    <row r="327">
      <c r="L327" s="16" t="n"/>
      <c r="M327" s="17" t="n"/>
      <c r="P327" s="17" t="n"/>
      <c r="Q327" s="18" t="n"/>
      <c r="S327" s="19">
        <f>IF(OR($P327="",$Q327=""),"",$P327+$Q327)</f>
        <v/>
      </c>
      <c r="T327" s="20">
        <f>IF($S327="","",IF($S327&lt;TODAY(),"Overdue",IF($S327-TODAY()&lt;=14,"Due within 14 days","OK")))</f>
        <v/>
      </c>
      <c r="U327" s="20">
        <f>IF($A327="","",IF(COUNTIFS('Sign-out log'!$B$2:$B$2001,$A327,'Sign-out log'!$A$2:$A$2001,"&lt;&gt;",'Sign-out log'!$H$2:$H$2001,"")&gt;0,"Out","Available"))</f>
        <v/>
      </c>
    </row>
    <row r="328">
      <c r="L328" s="16" t="n"/>
      <c r="M328" s="17" t="n"/>
      <c r="P328" s="17" t="n"/>
      <c r="Q328" s="18" t="n"/>
      <c r="S328" s="19">
        <f>IF(OR($P328="",$Q328=""),"",$P328+$Q328)</f>
        <v/>
      </c>
      <c r="T328" s="20">
        <f>IF($S328="","",IF($S328&lt;TODAY(),"Overdue",IF($S328-TODAY()&lt;=14,"Due within 14 days","OK")))</f>
        <v/>
      </c>
      <c r="U328" s="20">
        <f>IF($A328="","",IF(COUNTIFS('Sign-out log'!$B$2:$B$2001,$A328,'Sign-out log'!$A$2:$A$2001,"&lt;&gt;",'Sign-out log'!$H$2:$H$2001,"")&gt;0,"Out","Available"))</f>
        <v/>
      </c>
    </row>
    <row r="329">
      <c r="L329" s="16" t="n"/>
      <c r="M329" s="17" t="n"/>
      <c r="P329" s="17" t="n"/>
      <c r="Q329" s="18" t="n"/>
      <c r="S329" s="19">
        <f>IF(OR($P329="",$Q329=""),"",$P329+$Q329)</f>
        <v/>
      </c>
      <c r="T329" s="20">
        <f>IF($S329="","",IF($S329&lt;TODAY(),"Overdue",IF($S329-TODAY()&lt;=14,"Due within 14 days","OK")))</f>
        <v/>
      </c>
      <c r="U329" s="20">
        <f>IF($A329="","",IF(COUNTIFS('Sign-out log'!$B$2:$B$2001,$A329,'Sign-out log'!$A$2:$A$2001,"&lt;&gt;",'Sign-out log'!$H$2:$H$2001,"")&gt;0,"Out","Available"))</f>
        <v/>
      </c>
    </row>
    <row r="330">
      <c r="L330" s="16" t="n"/>
      <c r="M330" s="17" t="n"/>
      <c r="P330" s="17" t="n"/>
      <c r="Q330" s="18" t="n"/>
      <c r="S330" s="19">
        <f>IF(OR($P330="",$Q330=""),"",$P330+$Q330)</f>
        <v/>
      </c>
      <c r="T330" s="20">
        <f>IF($S330="","",IF($S330&lt;TODAY(),"Overdue",IF($S330-TODAY()&lt;=14,"Due within 14 days","OK")))</f>
        <v/>
      </c>
      <c r="U330" s="20">
        <f>IF($A330="","",IF(COUNTIFS('Sign-out log'!$B$2:$B$2001,$A330,'Sign-out log'!$A$2:$A$2001,"&lt;&gt;",'Sign-out log'!$H$2:$H$2001,"")&gt;0,"Out","Available"))</f>
        <v/>
      </c>
    </row>
    <row r="331">
      <c r="L331" s="16" t="n"/>
      <c r="M331" s="17" t="n"/>
      <c r="P331" s="17" t="n"/>
      <c r="Q331" s="18" t="n"/>
      <c r="S331" s="19">
        <f>IF(OR($P331="",$Q331=""),"",$P331+$Q331)</f>
        <v/>
      </c>
      <c r="T331" s="20">
        <f>IF($S331="","",IF($S331&lt;TODAY(),"Overdue",IF($S331-TODAY()&lt;=14,"Due within 14 days","OK")))</f>
        <v/>
      </c>
      <c r="U331" s="20">
        <f>IF($A331="","",IF(COUNTIFS('Sign-out log'!$B$2:$B$2001,$A331,'Sign-out log'!$A$2:$A$2001,"&lt;&gt;",'Sign-out log'!$H$2:$H$2001,"")&gt;0,"Out","Available"))</f>
        <v/>
      </c>
    </row>
    <row r="332">
      <c r="L332" s="16" t="n"/>
      <c r="M332" s="17" t="n"/>
      <c r="P332" s="17" t="n"/>
      <c r="Q332" s="18" t="n"/>
      <c r="S332" s="19">
        <f>IF(OR($P332="",$Q332=""),"",$P332+$Q332)</f>
        <v/>
      </c>
      <c r="T332" s="20">
        <f>IF($S332="","",IF($S332&lt;TODAY(),"Overdue",IF($S332-TODAY()&lt;=14,"Due within 14 days","OK")))</f>
        <v/>
      </c>
      <c r="U332" s="20">
        <f>IF($A332="","",IF(COUNTIFS('Sign-out log'!$B$2:$B$2001,$A332,'Sign-out log'!$A$2:$A$2001,"&lt;&gt;",'Sign-out log'!$H$2:$H$2001,"")&gt;0,"Out","Available"))</f>
        <v/>
      </c>
    </row>
    <row r="333">
      <c r="L333" s="16" t="n"/>
      <c r="M333" s="17" t="n"/>
      <c r="P333" s="17" t="n"/>
      <c r="Q333" s="18" t="n"/>
      <c r="S333" s="19">
        <f>IF(OR($P333="",$Q333=""),"",$P333+$Q333)</f>
        <v/>
      </c>
      <c r="T333" s="20">
        <f>IF($S333="","",IF($S333&lt;TODAY(),"Overdue",IF($S333-TODAY()&lt;=14,"Due within 14 days","OK")))</f>
        <v/>
      </c>
      <c r="U333" s="20">
        <f>IF($A333="","",IF(COUNTIFS('Sign-out log'!$B$2:$B$2001,$A333,'Sign-out log'!$A$2:$A$2001,"&lt;&gt;",'Sign-out log'!$H$2:$H$2001,"")&gt;0,"Out","Available"))</f>
        <v/>
      </c>
    </row>
    <row r="334">
      <c r="L334" s="16" t="n"/>
      <c r="M334" s="17" t="n"/>
      <c r="P334" s="17" t="n"/>
      <c r="Q334" s="18" t="n"/>
      <c r="S334" s="19">
        <f>IF(OR($P334="",$Q334=""),"",$P334+$Q334)</f>
        <v/>
      </c>
      <c r="T334" s="20">
        <f>IF($S334="","",IF($S334&lt;TODAY(),"Overdue",IF($S334-TODAY()&lt;=14,"Due within 14 days","OK")))</f>
        <v/>
      </c>
      <c r="U334" s="20">
        <f>IF($A334="","",IF(COUNTIFS('Sign-out log'!$B$2:$B$2001,$A334,'Sign-out log'!$A$2:$A$2001,"&lt;&gt;",'Sign-out log'!$H$2:$H$2001,"")&gt;0,"Out","Available"))</f>
        <v/>
      </c>
    </row>
    <row r="335">
      <c r="L335" s="16" t="n"/>
      <c r="M335" s="17" t="n"/>
      <c r="P335" s="17" t="n"/>
      <c r="Q335" s="18" t="n"/>
      <c r="S335" s="19">
        <f>IF(OR($P335="",$Q335=""),"",$P335+$Q335)</f>
        <v/>
      </c>
      <c r="T335" s="20">
        <f>IF($S335="","",IF($S335&lt;TODAY(),"Overdue",IF($S335-TODAY()&lt;=14,"Due within 14 days","OK")))</f>
        <v/>
      </c>
      <c r="U335" s="20">
        <f>IF($A335="","",IF(COUNTIFS('Sign-out log'!$B$2:$B$2001,$A335,'Sign-out log'!$A$2:$A$2001,"&lt;&gt;",'Sign-out log'!$H$2:$H$2001,"")&gt;0,"Out","Available"))</f>
        <v/>
      </c>
    </row>
    <row r="336">
      <c r="L336" s="16" t="n"/>
      <c r="M336" s="17" t="n"/>
      <c r="P336" s="17" t="n"/>
      <c r="Q336" s="18" t="n"/>
      <c r="S336" s="19">
        <f>IF(OR($P336="",$Q336=""),"",$P336+$Q336)</f>
        <v/>
      </c>
      <c r="T336" s="20">
        <f>IF($S336="","",IF($S336&lt;TODAY(),"Overdue",IF($S336-TODAY()&lt;=14,"Due within 14 days","OK")))</f>
        <v/>
      </c>
      <c r="U336" s="20">
        <f>IF($A336="","",IF(COUNTIFS('Sign-out log'!$B$2:$B$2001,$A336,'Sign-out log'!$A$2:$A$2001,"&lt;&gt;",'Sign-out log'!$H$2:$H$2001,"")&gt;0,"Out","Available"))</f>
        <v/>
      </c>
    </row>
    <row r="337">
      <c r="L337" s="16" t="n"/>
      <c r="M337" s="17" t="n"/>
      <c r="P337" s="17" t="n"/>
      <c r="Q337" s="18" t="n"/>
      <c r="S337" s="19">
        <f>IF(OR($P337="",$Q337=""),"",$P337+$Q337)</f>
        <v/>
      </c>
      <c r="T337" s="20">
        <f>IF($S337="","",IF($S337&lt;TODAY(),"Overdue",IF($S337-TODAY()&lt;=14,"Due within 14 days","OK")))</f>
        <v/>
      </c>
      <c r="U337" s="20">
        <f>IF($A337="","",IF(COUNTIFS('Sign-out log'!$B$2:$B$2001,$A337,'Sign-out log'!$A$2:$A$2001,"&lt;&gt;",'Sign-out log'!$H$2:$H$2001,"")&gt;0,"Out","Available"))</f>
        <v/>
      </c>
    </row>
    <row r="338">
      <c r="L338" s="16" t="n"/>
      <c r="M338" s="17" t="n"/>
      <c r="P338" s="17" t="n"/>
      <c r="Q338" s="18" t="n"/>
      <c r="S338" s="19">
        <f>IF(OR($P338="",$Q338=""),"",$P338+$Q338)</f>
        <v/>
      </c>
      <c r="T338" s="20">
        <f>IF($S338="","",IF($S338&lt;TODAY(),"Overdue",IF($S338-TODAY()&lt;=14,"Due within 14 days","OK")))</f>
        <v/>
      </c>
      <c r="U338" s="20">
        <f>IF($A338="","",IF(COUNTIFS('Sign-out log'!$B$2:$B$2001,$A338,'Sign-out log'!$A$2:$A$2001,"&lt;&gt;",'Sign-out log'!$H$2:$H$2001,"")&gt;0,"Out","Available"))</f>
        <v/>
      </c>
    </row>
    <row r="339">
      <c r="L339" s="16" t="n"/>
      <c r="M339" s="17" t="n"/>
      <c r="P339" s="17" t="n"/>
      <c r="Q339" s="18" t="n"/>
      <c r="S339" s="19">
        <f>IF(OR($P339="",$Q339=""),"",$P339+$Q339)</f>
        <v/>
      </c>
      <c r="T339" s="20">
        <f>IF($S339="","",IF($S339&lt;TODAY(),"Overdue",IF($S339-TODAY()&lt;=14,"Due within 14 days","OK")))</f>
        <v/>
      </c>
      <c r="U339" s="20">
        <f>IF($A339="","",IF(COUNTIFS('Sign-out log'!$B$2:$B$2001,$A339,'Sign-out log'!$A$2:$A$2001,"&lt;&gt;",'Sign-out log'!$H$2:$H$2001,"")&gt;0,"Out","Available"))</f>
        <v/>
      </c>
    </row>
    <row r="340">
      <c r="L340" s="16" t="n"/>
      <c r="M340" s="17" t="n"/>
      <c r="P340" s="17" t="n"/>
      <c r="Q340" s="18" t="n"/>
      <c r="S340" s="19">
        <f>IF(OR($P340="",$Q340=""),"",$P340+$Q340)</f>
        <v/>
      </c>
      <c r="T340" s="20">
        <f>IF($S340="","",IF($S340&lt;TODAY(),"Overdue",IF($S340-TODAY()&lt;=14,"Due within 14 days","OK")))</f>
        <v/>
      </c>
      <c r="U340" s="20">
        <f>IF($A340="","",IF(COUNTIFS('Sign-out log'!$B$2:$B$2001,$A340,'Sign-out log'!$A$2:$A$2001,"&lt;&gt;",'Sign-out log'!$H$2:$H$2001,"")&gt;0,"Out","Available"))</f>
        <v/>
      </c>
    </row>
    <row r="341">
      <c r="L341" s="16" t="n"/>
      <c r="M341" s="17" t="n"/>
      <c r="P341" s="17" t="n"/>
      <c r="Q341" s="18" t="n"/>
      <c r="S341" s="19">
        <f>IF(OR($P341="",$Q341=""),"",$P341+$Q341)</f>
        <v/>
      </c>
      <c r="T341" s="20">
        <f>IF($S341="","",IF($S341&lt;TODAY(),"Overdue",IF($S341-TODAY()&lt;=14,"Due within 14 days","OK")))</f>
        <v/>
      </c>
      <c r="U341" s="20">
        <f>IF($A341="","",IF(COUNTIFS('Sign-out log'!$B$2:$B$2001,$A341,'Sign-out log'!$A$2:$A$2001,"&lt;&gt;",'Sign-out log'!$H$2:$H$2001,"")&gt;0,"Out","Available"))</f>
        <v/>
      </c>
    </row>
    <row r="342">
      <c r="L342" s="16" t="n"/>
      <c r="M342" s="17" t="n"/>
      <c r="P342" s="17" t="n"/>
      <c r="Q342" s="18" t="n"/>
      <c r="S342" s="19">
        <f>IF(OR($P342="",$Q342=""),"",$P342+$Q342)</f>
        <v/>
      </c>
      <c r="T342" s="20">
        <f>IF($S342="","",IF($S342&lt;TODAY(),"Overdue",IF($S342-TODAY()&lt;=14,"Due within 14 days","OK")))</f>
        <v/>
      </c>
      <c r="U342" s="20">
        <f>IF($A342="","",IF(COUNTIFS('Sign-out log'!$B$2:$B$2001,$A342,'Sign-out log'!$A$2:$A$2001,"&lt;&gt;",'Sign-out log'!$H$2:$H$2001,"")&gt;0,"Out","Available"))</f>
        <v/>
      </c>
    </row>
    <row r="343">
      <c r="L343" s="16" t="n"/>
      <c r="M343" s="17" t="n"/>
      <c r="P343" s="17" t="n"/>
      <c r="Q343" s="18" t="n"/>
      <c r="S343" s="19">
        <f>IF(OR($P343="",$Q343=""),"",$P343+$Q343)</f>
        <v/>
      </c>
      <c r="T343" s="20">
        <f>IF($S343="","",IF($S343&lt;TODAY(),"Overdue",IF($S343-TODAY()&lt;=14,"Due within 14 days","OK")))</f>
        <v/>
      </c>
      <c r="U343" s="20">
        <f>IF($A343="","",IF(COUNTIFS('Sign-out log'!$B$2:$B$2001,$A343,'Sign-out log'!$A$2:$A$2001,"&lt;&gt;",'Sign-out log'!$H$2:$H$2001,"")&gt;0,"Out","Available"))</f>
        <v/>
      </c>
    </row>
    <row r="344">
      <c r="L344" s="16" t="n"/>
      <c r="M344" s="17" t="n"/>
      <c r="P344" s="17" t="n"/>
      <c r="Q344" s="18" t="n"/>
      <c r="S344" s="19">
        <f>IF(OR($P344="",$Q344=""),"",$P344+$Q344)</f>
        <v/>
      </c>
      <c r="T344" s="20">
        <f>IF($S344="","",IF($S344&lt;TODAY(),"Overdue",IF($S344-TODAY()&lt;=14,"Due within 14 days","OK")))</f>
        <v/>
      </c>
      <c r="U344" s="20">
        <f>IF($A344="","",IF(COUNTIFS('Sign-out log'!$B$2:$B$2001,$A344,'Sign-out log'!$A$2:$A$2001,"&lt;&gt;",'Sign-out log'!$H$2:$H$2001,"")&gt;0,"Out","Available"))</f>
        <v/>
      </c>
    </row>
    <row r="345">
      <c r="L345" s="16" t="n"/>
      <c r="M345" s="17" t="n"/>
      <c r="P345" s="17" t="n"/>
      <c r="Q345" s="18" t="n"/>
      <c r="S345" s="19">
        <f>IF(OR($P345="",$Q345=""),"",$P345+$Q345)</f>
        <v/>
      </c>
      <c r="T345" s="20">
        <f>IF($S345="","",IF($S345&lt;TODAY(),"Overdue",IF($S345-TODAY()&lt;=14,"Due within 14 days","OK")))</f>
        <v/>
      </c>
      <c r="U345" s="20">
        <f>IF($A345="","",IF(COUNTIFS('Sign-out log'!$B$2:$B$2001,$A345,'Sign-out log'!$A$2:$A$2001,"&lt;&gt;",'Sign-out log'!$H$2:$H$2001,"")&gt;0,"Out","Available"))</f>
        <v/>
      </c>
    </row>
    <row r="346">
      <c r="L346" s="16" t="n"/>
      <c r="M346" s="17" t="n"/>
      <c r="P346" s="17" t="n"/>
      <c r="Q346" s="18" t="n"/>
      <c r="S346" s="19">
        <f>IF(OR($P346="",$Q346=""),"",$P346+$Q346)</f>
        <v/>
      </c>
      <c r="T346" s="20">
        <f>IF($S346="","",IF($S346&lt;TODAY(),"Overdue",IF($S346-TODAY()&lt;=14,"Due within 14 days","OK")))</f>
        <v/>
      </c>
      <c r="U346" s="20">
        <f>IF($A346="","",IF(COUNTIFS('Sign-out log'!$B$2:$B$2001,$A346,'Sign-out log'!$A$2:$A$2001,"&lt;&gt;",'Sign-out log'!$H$2:$H$2001,"")&gt;0,"Out","Available"))</f>
        <v/>
      </c>
    </row>
    <row r="347">
      <c r="L347" s="16" t="n"/>
      <c r="M347" s="17" t="n"/>
      <c r="P347" s="17" t="n"/>
      <c r="Q347" s="18" t="n"/>
      <c r="S347" s="19">
        <f>IF(OR($P347="",$Q347=""),"",$P347+$Q347)</f>
        <v/>
      </c>
      <c r="T347" s="20">
        <f>IF($S347="","",IF($S347&lt;TODAY(),"Overdue",IF($S347-TODAY()&lt;=14,"Due within 14 days","OK")))</f>
        <v/>
      </c>
      <c r="U347" s="20">
        <f>IF($A347="","",IF(COUNTIFS('Sign-out log'!$B$2:$B$2001,$A347,'Sign-out log'!$A$2:$A$2001,"&lt;&gt;",'Sign-out log'!$H$2:$H$2001,"")&gt;0,"Out","Available"))</f>
        <v/>
      </c>
    </row>
    <row r="348">
      <c r="L348" s="16" t="n"/>
      <c r="M348" s="17" t="n"/>
      <c r="P348" s="17" t="n"/>
      <c r="Q348" s="18" t="n"/>
      <c r="S348" s="19">
        <f>IF(OR($P348="",$Q348=""),"",$P348+$Q348)</f>
        <v/>
      </c>
      <c r="T348" s="20">
        <f>IF($S348="","",IF($S348&lt;TODAY(),"Overdue",IF($S348-TODAY()&lt;=14,"Due within 14 days","OK")))</f>
        <v/>
      </c>
      <c r="U348" s="20">
        <f>IF($A348="","",IF(COUNTIFS('Sign-out log'!$B$2:$B$2001,$A348,'Sign-out log'!$A$2:$A$2001,"&lt;&gt;",'Sign-out log'!$H$2:$H$2001,"")&gt;0,"Out","Available"))</f>
        <v/>
      </c>
    </row>
    <row r="349">
      <c r="L349" s="16" t="n"/>
      <c r="M349" s="17" t="n"/>
      <c r="P349" s="17" t="n"/>
      <c r="Q349" s="18" t="n"/>
      <c r="S349" s="19">
        <f>IF(OR($P349="",$Q349=""),"",$P349+$Q349)</f>
        <v/>
      </c>
      <c r="T349" s="20">
        <f>IF($S349="","",IF($S349&lt;TODAY(),"Overdue",IF($S349-TODAY()&lt;=14,"Due within 14 days","OK")))</f>
        <v/>
      </c>
      <c r="U349" s="20">
        <f>IF($A349="","",IF(COUNTIFS('Sign-out log'!$B$2:$B$2001,$A349,'Sign-out log'!$A$2:$A$2001,"&lt;&gt;",'Sign-out log'!$H$2:$H$2001,"")&gt;0,"Out","Available"))</f>
        <v/>
      </c>
    </row>
    <row r="350">
      <c r="L350" s="16" t="n"/>
      <c r="M350" s="17" t="n"/>
      <c r="P350" s="17" t="n"/>
      <c r="Q350" s="18" t="n"/>
      <c r="S350" s="19">
        <f>IF(OR($P350="",$Q350=""),"",$P350+$Q350)</f>
        <v/>
      </c>
      <c r="T350" s="20">
        <f>IF($S350="","",IF($S350&lt;TODAY(),"Overdue",IF($S350-TODAY()&lt;=14,"Due within 14 days","OK")))</f>
        <v/>
      </c>
      <c r="U350" s="20">
        <f>IF($A350="","",IF(COUNTIFS('Sign-out log'!$B$2:$B$2001,$A350,'Sign-out log'!$A$2:$A$2001,"&lt;&gt;",'Sign-out log'!$H$2:$H$2001,"")&gt;0,"Out","Available"))</f>
        <v/>
      </c>
    </row>
    <row r="351">
      <c r="L351" s="16" t="n"/>
      <c r="M351" s="17" t="n"/>
      <c r="P351" s="17" t="n"/>
      <c r="Q351" s="18" t="n"/>
      <c r="S351" s="19">
        <f>IF(OR($P351="",$Q351=""),"",$P351+$Q351)</f>
        <v/>
      </c>
      <c r="T351" s="20">
        <f>IF($S351="","",IF($S351&lt;TODAY(),"Overdue",IF($S351-TODAY()&lt;=14,"Due within 14 days","OK")))</f>
        <v/>
      </c>
      <c r="U351" s="20">
        <f>IF($A351="","",IF(COUNTIFS('Sign-out log'!$B$2:$B$2001,$A351,'Sign-out log'!$A$2:$A$2001,"&lt;&gt;",'Sign-out log'!$H$2:$H$2001,"")&gt;0,"Out","Available"))</f>
        <v/>
      </c>
    </row>
    <row r="352">
      <c r="L352" s="16" t="n"/>
      <c r="M352" s="17" t="n"/>
      <c r="P352" s="17" t="n"/>
      <c r="Q352" s="18" t="n"/>
      <c r="S352" s="19">
        <f>IF(OR($P352="",$Q352=""),"",$P352+$Q352)</f>
        <v/>
      </c>
      <c r="T352" s="20">
        <f>IF($S352="","",IF($S352&lt;TODAY(),"Overdue",IF($S352-TODAY()&lt;=14,"Due within 14 days","OK")))</f>
        <v/>
      </c>
      <c r="U352" s="20">
        <f>IF($A352="","",IF(COUNTIFS('Sign-out log'!$B$2:$B$2001,$A352,'Sign-out log'!$A$2:$A$2001,"&lt;&gt;",'Sign-out log'!$H$2:$H$2001,"")&gt;0,"Out","Available"))</f>
        <v/>
      </c>
    </row>
    <row r="353">
      <c r="L353" s="16" t="n"/>
      <c r="M353" s="17" t="n"/>
      <c r="P353" s="17" t="n"/>
      <c r="Q353" s="18" t="n"/>
      <c r="S353" s="19">
        <f>IF(OR($P353="",$Q353=""),"",$P353+$Q353)</f>
        <v/>
      </c>
      <c r="T353" s="20">
        <f>IF($S353="","",IF($S353&lt;TODAY(),"Overdue",IF($S353-TODAY()&lt;=14,"Due within 14 days","OK")))</f>
        <v/>
      </c>
      <c r="U353" s="20">
        <f>IF($A353="","",IF(COUNTIFS('Sign-out log'!$B$2:$B$2001,$A353,'Sign-out log'!$A$2:$A$2001,"&lt;&gt;",'Sign-out log'!$H$2:$H$2001,"")&gt;0,"Out","Available"))</f>
        <v/>
      </c>
    </row>
    <row r="354">
      <c r="L354" s="16" t="n"/>
      <c r="M354" s="17" t="n"/>
      <c r="P354" s="17" t="n"/>
      <c r="Q354" s="18" t="n"/>
      <c r="S354" s="19">
        <f>IF(OR($P354="",$Q354=""),"",$P354+$Q354)</f>
        <v/>
      </c>
      <c r="T354" s="20">
        <f>IF($S354="","",IF($S354&lt;TODAY(),"Overdue",IF($S354-TODAY()&lt;=14,"Due within 14 days","OK")))</f>
        <v/>
      </c>
      <c r="U354" s="20">
        <f>IF($A354="","",IF(COUNTIFS('Sign-out log'!$B$2:$B$2001,$A354,'Sign-out log'!$A$2:$A$2001,"&lt;&gt;",'Sign-out log'!$H$2:$H$2001,"")&gt;0,"Out","Available"))</f>
        <v/>
      </c>
    </row>
    <row r="355">
      <c r="L355" s="16" t="n"/>
      <c r="M355" s="17" t="n"/>
      <c r="P355" s="17" t="n"/>
      <c r="Q355" s="18" t="n"/>
      <c r="S355" s="19">
        <f>IF(OR($P355="",$Q355=""),"",$P355+$Q355)</f>
        <v/>
      </c>
      <c r="T355" s="20">
        <f>IF($S355="","",IF($S355&lt;TODAY(),"Overdue",IF($S355-TODAY()&lt;=14,"Due within 14 days","OK")))</f>
        <v/>
      </c>
      <c r="U355" s="20">
        <f>IF($A355="","",IF(COUNTIFS('Sign-out log'!$B$2:$B$2001,$A355,'Sign-out log'!$A$2:$A$2001,"&lt;&gt;",'Sign-out log'!$H$2:$H$2001,"")&gt;0,"Out","Available"))</f>
        <v/>
      </c>
    </row>
    <row r="356">
      <c r="L356" s="16" t="n"/>
      <c r="M356" s="17" t="n"/>
      <c r="P356" s="17" t="n"/>
      <c r="Q356" s="18" t="n"/>
      <c r="S356" s="19">
        <f>IF(OR($P356="",$Q356=""),"",$P356+$Q356)</f>
        <v/>
      </c>
      <c r="T356" s="20">
        <f>IF($S356="","",IF($S356&lt;TODAY(),"Overdue",IF($S356-TODAY()&lt;=14,"Due within 14 days","OK")))</f>
        <v/>
      </c>
      <c r="U356" s="20">
        <f>IF($A356="","",IF(COUNTIFS('Sign-out log'!$B$2:$B$2001,$A356,'Sign-out log'!$A$2:$A$2001,"&lt;&gt;",'Sign-out log'!$H$2:$H$2001,"")&gt;0,"Out","Available"))</f>
        <v/>
      </c>
    </row>
    <row r="357">
      <c r="L357" s="16" t="n"/>
      <c r="M357" s="17" t="n"/>
      <c r="P357" s="17" t="n"/>
      <c r="Q357" s="18" t="n"/>
      <c r="S357" s="19">
        <f>IF(OR($P357="",$Q357=""),"",$P357+$Q357)</f>
        <v/>
      </c>
      <c r="T357" s="20">
        <f>IF($S357="","",IF($S357&lt;TODAY(),"Overdue",IF($S357-TODAY()&lt;=14,"Due within 14 days","OK")))</f>
        <v/>
      </c>
      <c r="U357" s="20">
        <f>IF($A357="","",IF(COUNTIFS('Sign-out log'!$B$2:$B$2001,$A357,'Sign-out log'!$A$2:$A$2001,"&lt;&gt;",'Sign-out log'!$H$2:$H$2001,"")&gt;0,"Out","Available"))</f>
        <v/>
      </c>
    </row>
    <row r="358">
      <c r="L358" s="16" t="n"/>
      <c r="M358" s="17" t="n"/>
      <c r="P358" s="17" t="n"/>
      <c r="Q358" s="18" t="n"/>
      <c r="S358" s="19">
        <f>IF(OR($P358="",$Q358=""),"",$P358+$Q358)</f>
        <v/>
      </c>
      <c r="T358" s="20">
        <f>IF($S358="","",IF($S358&lt;TODAY(),"Overdue",IF($S358-TODAY()&lt;=14,"Due within 14 days","OK")))</f>
        <v/>
      </c>
      <c r="U358" s="20">
        <f>IF($A358="","",IF(COUNTIFS('Sign-out log'!$B$2:$B$2001,$A358,'Sign-out log'!$A$2:$A$2001,"&lt;&gt;",'Sign-out log'!$H$2:$H$2001,"")&gt;0,"Out","Available"))</f>
        <v/>
      </c>
    </row>
    <row r="359">
      <c r="L359" s="16" t="n"/>
      <c r="M359" s="17" t="n"/>
      <c r="P359" s="17" t="n"/>
      <c r="Q359" s="18" t="n"/>
      <c r="S359" s="19">
        <f>IF(OR($P359="",$Q359=""),"",$P359+$Q359)</f>
        <v/>
      </c>
      <c r="T359" s="20">
        <f>IF($S359="","",IF($S359&lt;TODAY(),"Overdue",IF($S359-TODAY()&lt;=14,"Due within 14 days","OK")))</f>
        <v/>
      </c>
      <c r="U359" s="20">
        <f>IF($A359="","",IF(COUNTIFS('Sign-out log'!$B$2:$B$2001,$A359,'Sign-out log'!$A$2:$A$2001,"&lt;&gt;",'Sign-out log'!$H$2:$H$2001,"")&gt;0,"Out","Available"))</f>
        <v/>
      </c>
    </row>
    <row r="360">
      <c r="L360" s="16" t="n"/>
      <c r="M360" s="17" t="n"/>
      <c r="P360" s="17" t="n"/>
      <c r="Q360" s="18" t="n"/>
      <c r="S360" s="19">
        <f>IF(OR($P360="",$Q360=""),"",$P360+$Q360)</f>
        <v/>
      </c>
      <c r="T360" s="20">
        <f>IF($S360="","",IF($S360&lt;TODAY(),"Overdue",IF($S360-TODAY()&lt;=14,"Due within 14 days","OK")))</f>
        <v/>
      </c>
      <c r="U360" s="20">
        <f>IF($A360="","",IF(COUNTIFS('Sign-out log'!$B$2:$B$2001,$A360,'Sign-out log'!$A$2:$A$2001,"&lt;&gt;",'Sign-out log'!$H$2:$H$2001,"")&gt;0,"Out","Available"))</f>
        <v/>
      </c>
    </row>
    <row r="361">
      <c r="L361" s="16" t="n"/>
      <c r="M361" s="17" t="n"/>
      <c r="P361" s="17" t="n"/>
      <c r="Q361" s="18" t="n"/>
      <c r="S361" s="19">
        <f>IF(OR($P361="",$Q361=""),"",$P361+$Q361)</f>
        <v/>
      </c>
      <c r="T361" s="20">
        <f>IF($S361="","",IF($S361&lt;TODAY(),"Overdue",IF($S361-TODAY()&lt;=14,"Due within 14 days","OK")))</f>
        <v/>
      </c>
      <c r="U361" s="20">
        <f>IF($A361="","",IF(COUNTIFS('Sign-out log'!$B$2:$B$2001,$A361,'Sign-out log'!$A$2:$A$2001,"&lt;&gt;",'Sign-out log'!$H$2:$H$2001,"")&gt;0,"Out","Available"))</f>
        <v/>
      </c>
    </row>
    <row r="362">
      <c r="L362" s="16" t="n"/>
      <c r="M362" s="17" t="n"/>
      <c r="P362" s="17" t="n"/>
      <c r="Q362" s="18" t="n"/>
      <c r="S362" s="19">
        <f>IF(OR($P362="",$Q362=""),"",$P362+$Q362)</f>
        <v/>
      </c>
      <c r="T362" s="20">
        <f>IF($S362="","",IF($S362&lt;TODAY(),"Overdue",IF($S362-TODAY()&lt;=14,"Due within 14 days","OK")))</f>
        <v/>
      </c>
      <c r="U362" s="20">
        <f>IF($A362="","",IF(COUNTIFS('Sign-out log'!$B$2:$B$2001,$A362,'Sign-out log'!$A$2:$A$2001,"&lt;&gt;",'Sign-out log'!$H$2:$H$2001,"")&gt;0,"Out","Available"))</f>
        <v/>
      </c>
    </row>
    <row r="363">
      <c r="L363" s="16" t="n"/>
      <c r="M363" s="17" t="n"/>
      <c r="P363" s="17" t="n"/>
      <c r="Q363" s="18" t="n"/>
      <c r="S363" s="19">
        <f>IF(OR($P363="",$Q363=""),"",$P363+$Q363)</f>
        <v/>
      </c>
      <c r="T363" s="20">
        <f>IF($S363="","",IF($S363&lt;TODAY(),"Overdue",IF($S363-TODAY()&lt;=14,"Due within 14 days","OK")))</f>
        <v/>
      </c>
      <c r="U363" s="20">
        <f>IF($A363="","",IF(COUNTIFS('Sign-out log'!$B$2:$B$2001,$A363,'Sign-out log'!$A$2:$A$2001,"&lt;&gt;",'Sign-out log'!$H$2:$H$2001,"")&gt;0,"Out","Available"))</f>
        <v/>
      </c>
    </row>
    <row r="364">
      <c r="L364" s="16" t="n"/>
      <c r="M364" s="17" t="n"/>
      <c r="P364" s="17" t="n"/>
      <c r="Q364" s="18" t="n"/>
      <c r="S364" s="19">
        <f>IF(OR($P364="",$Q364=""),"",$P364+$Q364)</f>
        <v/>
      </c>
      <c r="T364" s="20">
        <f>IF($S364="","",IF($S364&lt;TODAY(),"Overdue",IF($S364-TODAY()&lt;=14,"Due within 14 days","OK")))</f>
        <v/>
      </c>
      <c r="U364" s="20">
        <f>IF($A364="","",IF(COUNTIFS('Sign-out log'!$B$2:$B$2001,$A364,'Sign-out log'!$A$2:$A$2001,"&lt;&gt;",'Sign-out log'!$H$2:$H$2001,"")&gt;0,"Out","Available"))</f>
        <v/>
      </c>
    </row>
    <row r="365">
      <c r="L365" s="16" t="n"/>
      <c r="M365" s="17" t="n"/>
      <c r="P365" s="17" t="n"/>
      <c r="Q365" s="18" t="n"/>
      <c r="S365" s="19">
        <f>IF(OR($P365="",$Q365=""),"",$P365+$Q365)</f>
        <v/>
      </c>
      <c r="T365" s="20">
        <f>IF($S365="","",IF($S365&lt;TODAY(),"Overdue",IF($S365-TODAY()&lt;=14,"Due within 14 days","OK")))</f>
        <v/>
      </c>
      <c r="U365" s="20">
        <f>IF($A365="","",IF(COUNTIFS('Sign-out log'!$B$2:$B$2001,$A365,'Sign-out log'!$A$2:$A$2001,"&lt;&gt;",'Sign-out log'!$H$2:$H$2001,"")&gt;0,"Out","Available"))</f>
        <v/>
      </c>
    </row>
    <row r="366">
      <c r="L366" s="16" t="n"/>
      <c r="M366" s="17" t="n"/>
      <c r="P366" s="17" t="n"/>
      <c r="Q366" s="18" t="n"/>
      <c r="S366" s="19">
        <f>IF(OR($P366="",$Q366=""),"",$P366+$Q366)</f>
        <v/>
      </c>
      <c r="T366" s="20">
        <f>IF($S366="","",IF($S366&lt;TODAY(),"Overdue",IF($S366-TODAY()&lt;=14,"Due within 14 days","OK")))</f>
        <v/>
      </c>
      <c r="U366" s="20">
        <f>IF($A366="","",IF(COUNTIFS('Sign-out log'!$B$2:$B$2001,$A366,'Sign-out log'!$A$2:$A$2001,"&lt;&gt;",'Sign-out log'!$H$2:$H$2001,"")&gt;0,"Out","Available"))</f>
        <v/>
      </c>
    </row>
    <row r="367">
      <c r="L367" s="16" t="n"/>
      <c r="M367" s="17" t="n"/>
      <c r="P367" s="17" t="n"/>
      <c r="Q367" s="18" t="n"/>
      <c r="S367" s="19">
        <f>IF(OR($P367="",$Q367=""),"",$P367+$Q367)</f>
        <v/>
      </c>
      <c r="T367" s="20">
        <f>IF($S367="","",IF($S367&lt;TODAY(),"Overdue",IF($S367-TODAY()&lt;=14,"Due within 14 days","OK")))</f>
        <v/>
      </c>
      <c r="U367" s="20">
        <f>IF($A367="","",IF(COUNTIFS('Sign-out log'!$B$2:$B$2001,$A367,'Sign-out log'!$A$2:$A$2001,"&lt;&gt;",'Sign-out log'!$H$2:$H$2001,"")&gt;0,"Out","Available"))</f>
        <v/>
      </c>
    </row>
    <row r="368">
      <c r="L368" s="16" t="n"/>
      <c r="M368" s="17" t="n"/>
      <c r="P368" s="17" t="n"/>
      <c r="Q368" s="18" t="n"/>
      <c r="S368" s="19">
        <f>IF(OR($P368="",$Q368=""),"",$P368+$Q368)</f>
        <v/>
      </c>
      <c r="T368" s="20">
        <f>IF($S368="","",IF($S368&lt;TODAY(),"Overdue",IF($S368-TODAY()&lt;=14,"Due within 14 days","OK")))</f>
        <v/>
      </c>
      <c r="U368" s="20">
        <f>IF($A368="","",IF(COUNTIFS('Sign-out log'!$B$2:$B$2001,$A368,'Sign-out log'!$A$2:$A$2001,"&lt;&gt;",'Sign-out log'!$H$2:$H$2001,"")&gt;0,"Out","Available"))</f>
        <v/>
      </c>
    </row>
    <row r="369">
      <c r="L369" s="16" t="n"/>
      <c r="M369" s="17" t="n"/>
      <c r="P369" s="17" t="n"/>
      <c r="Q369" s="18" t="n"/>
      <c r="S369" s="19">
        <f>IF(OR($P369="",$Q369=""),"",$P369+$Q369)</f>
        <v/>
      </c>
      <c r="T369" s="20">
        <f>IF($S369="","",IF($S369&lt;TODAY(),"Overdue",IF($S369-TODAY()&lt;=14,"Due within 14 days","OK")))</f>
        <v/>
      </c>
      <c r="U369" s="20">
        <f>IF($A369="","",IF(COUNTIFS('Sign-out log'!$B$2:$B$2001,$A369,'Sign-out log'!$A$2:$A$2001,"&lt;&gt;",'Sign-out log'!$H$2:$H$2001,"")&gt;0,"Out","Available"))</f>
        <v/>
      </c>
    </row>
    <row r="370">
      <c r="L370" s="16" t="n"/>
      <c r="M370" s="17" t="n"/>
      <c r="P370" s="17" t="n"/>
      <c r="Q370" s="18" t="n"/>
      <c r="S370" s="19">
        <f>IF(OR($P370="",$Q370=""),"",$P370+$Q370)</f>
        <v/>
      </c>
      <c r="T370" s="20">
        <f>IF($S370="","",IF($S370&lt;TODAY(),"Overdue",IF($S370-TODAY()&lt;=14,"Due within 14 days","OK")))</f>
        <v/>
      </c>
      <c r="U370" s="20">
        <f>IF($A370="","",IF(COUNTIFS('Sign-out log'!$B$2:$B$2001,$A370,'Sign-out log'!$A$2:$A$2001,"&lt;&gt;",'Sign-out log'!$H$2:$H$2001,"")&gt;0,"Out","Available"))</f>
        <v/>
      </c>
    </row>
    <row r="371">
      <c r="L371" s="16" t="n"/>
      <c r="M371" s="17" t="n"/>
      <c r="P371" s="17" t="n"/>
      <c r="Q371" s="18" t="n"/>
      <c r="S371" s="19">
        <f>IF(OR($P371="",$Q371=""),"",$P371+$Q371)</f>
        <v/>
      </c>
      <c r="T371" s="20">
        <f>IF($S371="","",IF($S371&lt;TODAY(),"Overdue",IF($S371-TODAY()&lt;=14,"Due within 14 days","OK")))</f>
        <v/>
      </c>
      <c r="U371" s="20">
        <f>IF($A371="","",IF(COUNTIFS('Sign-out log'!$B$2:$B$2001,$A371,'Sign-out log'!$A$2:$A$2001,"&lt;&gt;",'Sign-out log'!$H$2:$H$2001,"")&gt;0,"Out","Available"))</f>
        <v/>
      </c>
    </row>
    <row r="372">
      <c r="L372" s="16" t="n"/>
      <c r="M372" s="17" t="n"/>
      <c r="P372" s="17" t="n"/>
      <c r="Q372" s="18" t="n"/>
      <c r="S372" s="19">
        <f>IF(OR($P372="",$Q372=""),"",$P372+$Q372)</f>
        <v/>
      </c>
      <c r="T372" s="20">
        <f>IF($S372="","",IF($S372&lt;TODAY(),"Overdue",IF($S372-TODAY()&lt;=14,"Due within 14 days","OK")))</f>
        <v/>
      </c>
      <c r="U372" s="20">
        <f>IF($A372="","",IF(COUNTIFS('Sign-out log'!$B$2:$B$2001,$A372,'Sign-out log'!$A$2:$A$2001,"&lt;&gt;",'Sign-out log'!$H$2:$H$2001,"")&gt;0,"Out","Available"))</f>
        <v/>
      </c>
    </row>
    <row r="373">
      <c r="L373" s="16" t="n"/>
      <c r="M373" s="17" t="n"/>
      <c r="P373" s="17" t="n"/>
      <c r="Q373" s="18" t="n"/>
      <c r="S373" s="19">
        <f>IF(OR($P373="",$Q373=""),"",$P373+$Q373)</f>
        <v/>
      </c>
      <c r="T373" s="20">
        <f>IF($S373="","",IF($S373&lt;TODAY(),"Overdue",IF($S373-TODAY()&lt;=14,"Due within 14 days","OK")))</f>
        <v/>
      </c>
      <c r="U373" s="20">
        <f>IF($A373="","",IF(COUNTIFS('Sign-out log'!$B$2:$B$2001,$A373,'Sign-out log'!$A$2:$A$2001,"&lt;&gt;",'Sign-out log'!$H$2:$H$2001,"")&gt;0,"Out","Available"))</f>
        <v/>
      </c>
    </row>
    <row r="374">
      <c r="L374" s="16" t="n"/>
      <c r="M374" s="17" t="n"/>
      <c r="P374" s="17" t="n"/>
      <c r="Q374" s="18" t="n"/>
      <c r="S374" s="19">
        <f>IF(OR($P374="",$Q374=""),"",$P374+$Q374)</f>
        <v/>
      </c>
      <c r="T374" s="20">
        <f>IF($S374="","",IF($S374&lt;TODAY(),"Overdue",IF($S374-TODAY()&lt;=14,"Due within 14 days","OK")))</f>
        <v/>
      </c>
      <c r="U374" s="20">
        <f>IF($A374="","",IF(COUNTIFS('Sign-out log'!$B$2:$B$2001,$A374,'Sign-out log'!$A$2:$A$2001,"&lt;&gt;",'Sign-out log'!$H$2:$H$2001,"")&gt;0,"Out","Available"))</f>
        <v/>
      </c>
    </row>
    <row r="375">
      <c r="L375" s="16" t="n"/>
      <c r="M375" s="17" t="n"/>
      <c r="P375" s="17" t="n"/>
      <c r="Q375" s="18" t="n"/>
      <c r="S375" s="19">
        <f>IF(OR($P375="",$Q375=""),"",$P375+$Q375)</f>
        <v/>
      </c>
      <c r="T375" s="20">
        <f>IF($S375="","",IF($S375&lt;TODAY(),"Overdue",IF($S375-TODAY()&lt;=14,"Due within 14 days","OK")))</f>
        <v/>
      </c>
      <c r="U375" s="20">
        <f>IF($A375="","",IF(COUNTIFS('Sign-out log'!$B$2:$B$2001,$A375,'Sign-out log'!$A$2:$A$2001,"&lt;&gt;",'Sign-out log'!$H$2:$H$2001,"")&gt;0,"Out","Available"))</f>
        <v/>
      </c>
    </row>
    <row r="376">
      <c r="L376" s="16" t="n"/>
      <c r="M376" s="17" t="n"/>
      <c r="P376" s="17" t="n"/>
      <c r="Q376" s="18" t="n"/>
      <c r="S376" s="19">
        <f>IF(OR($P376="",$Q376=""),"",$P376+$Q376)</f>
        <v/>
      </c>
      <c r="T376" s="20">
        <f>IF($S376="","",IF($S376&lt;TODAY(),"Overdue",IF($S376-TODAY()&lt;=14,"Due within 14 days","OK")))</f>
        <v/>
      </c>
      <c r="U376" s="20">
        <f>IF($A376="","",IF(COUNTIFS('Sign-out log'!$B$2:$B$2001,$A376,'Sign-out log'!$A$2:$A$2001,"&lt;&gt;",'Sign-out log'!$H$2:$H$2001,"")&gt;0,"Out","Available"))</f>
        <v/>
      </c>
    </row>
    <row r="377">
      <c r="L377" s="16" t="n"/>
      <c r="M377" s="17" t="n"/>
      <c r="P377" s="17" t="n"/>
      <c r="Q377" s="18" t="n"/>
      <c r="S377" s="19">
        <f>IF(OR($P377="",$Q377=""),"",$P377+$Q377)</f>
        <v/>
      </c>
      <c r="T377" s="20">
        <f>IF($S377="","",IF($S377&lt;TODAY(),"Overdue",IF($S377-TODAY()&lt;=14,"Due within 14 days","OK")))</f>
        <v/>
      </c>
      <c r="U377" s="20">
        <f>IF($A377="","",IF(COUNTIFS('Sign-out log'!$B$2:$B$2001,$A377,'Sign-out log'!$A$2:$A$2001,"&lt;&gt;",'Sign-out log'!$H$2:$H$2001,"")&gt;0,"Out","Available"))</f>
        <v/>
      </c>
    </row>
    <row r="378">
      <c r="L378" s="16" t="n"/>
      <c r="M378" s="17" t="n"/>
      <c r="P378" s="17" t="n"/>
      <c r="Q378" s="18" t="n"/>
      <c r="S378" s="19">
        <f>IF(OR($P378="",$Q378=""),"",$P378+$Q378)</f>
        <v/>
      </c>
      <c r="T378" s="20">
        <f>IF($S378="","",IF($S378&lt;TODAY(),"Overdue",IF($S378-TODAY()&lt;=14,"Due within 14 days","OK")))</f>
        <v/>
      </c>
      <c r="U378" s="20">
        <f>IF($A378="","",IF(COUNTIFS('Sign-out log'!$B$2:$B$2001,$A378,'Sign-out log'!$A$2:$A$2001,"&lt;&gt;",'Sign-out log'!$H$2:$H$2001,"")&gt;0,"Out","Available"))</f>
        <v/>
      </c>
    </row>
    <row r="379">
      <c r="L379" s="16" t="n"/>
      <c r="M379" s="17" t="n"/>
      <c r="P379" s="17" t="n"/>
      <c r="Q379" s="18" t="n"/>
      <c r="S379" s="19">
        <f>IF(OR($P379="",$Q379=""),"",$P379+$Q379)</f>
        <v/>
      </c>
      <c r="T379" s="20">
        <f>IF($S379="","",IF($S379&lt;TODAY(),"Overdue",IF($S379-TODAY()&lt;=14,"Due within 14 days","OK")))</f>
        <v/>
      </c>
      <c r="U379" s="20">
        <f>IF($A379="","",IF(COUNTIFS('Sign-out log'!$B$2:$B$2001,$A379,'Sign-out log'!$A$2:$A$2001,"&lt;&gt;",'Sign-out log'!$H$2:$H$2001,"")&gt;0,"Out","Available"))</f>
        <v/>
      </c>
    </row>
    <row r="380">
      <c r="L380" s="16" t="n"/>
      <c r="M380" s="17" t="n"/>
      <c r="P380" s="17" t="n"/>
      <c r="Q380" s="18" t="n"/>
      <c r="S380" s="19">
        <f>IF(OR($P380="",$Q380=""),"",$P380+$Q380)</f>
        <v/>
      </c>
      <c r="T380" s="20">
        <f>IF($S380="","",IF($S380&lt;TODAY(),"Overdue",IF($S380-TODAY()&lt;=14,"Due within 14 days","OK")))</f>
        <v/>
      </c>
      <c r="U380" s="20">
        <f>IF($A380="","",IF(COUNTIFS('Sign-out log'!$B$2:$B$2001,$A380,'Sign-out log'!$A$2:$A$2001,"&lt;&gt;",'Sign-out log'!$H$2:$H$2001,"")&gt;0,"Out","Available"))</f>
        <v/>
      </c>
    </row>
    <row r="381">
      <c r="L381" s="16" t="n"/>
      <c r="M381" s="17" t="n"/>
      <c r="P381" s="17" t="n"/>
      <c r="Q381" s="18" t="n"/>
      <c r="S381" s="19">
        <f>IF(OR($P381="",$Q381=""),"",$P381+$Q381)</f>
        <v/>
      </c>
      <c r="T381" s="20">
        <f>IF($S381="","",IF($S381&lt;TODAY(),"Overdue",IF($S381-TODAY()&lt;=14,"Due within 14 days","OK")))</f>
        <v/>
      </c>
      <c r="U381" s="20">
        <f>IF($A381="","",IF(COUNTIFS('Sign-out log'!$B$2:$B$2001,$A381,'Sign-out log'!$A$2:$A$2001,"&lt;&gt;",'Sign-out log'!$H$2:$H$2001,"")&gt;0,"Out","Available"))</f>
        <v/>
      </c>
    </row>
    <row r="382">
      <c r="L382" s="16" t="n"/>
      <c r="M382" s="17" t="n"/>
      <c r="P382" s="17" t="n"/>
      <c r="Q382" s="18" t="n"/>
      <c r="S382" s="19">
        <f>IF(OR($P382="",$Q382=""),"",$P382+$Q382)</f>
        <v/>
      </c>
      <c r="T382" s="20">
        <f>IF($S382="","",IF($S382&lt;TODAY(),"Overdue",IF($S382-TODAY()&lt;=14,"Due within 14 days","OK")))</f>
        <v/>
      </c>
      <c r="U382" s="20">
        <f>IF($A382="","",IF(COUNTIFS('Sign-out log'!$B$2:$B$2001,$A382,'Sign-out log'!$A$2:$A$2001,"&lt;&gt;",'Sign-out log'!$H$2:$H$2001,"")&gt;0,"Out","Available"))</f>
        <v/>
      </c>
    </row>
    <row r="383">
      <c r="L383" s="16" t="n"/>
      <c r="M383" s="17" t="n"/>
      <c r="P383" s="17" t="n"/>
      <c r="Q383" s="18" t="n"/>
      <c r="S383" s="19">
        <f>IF(OR($P383="",$Q383=""),"",$P383+$Q383)</f>
        <v/>
      </c>
      <c r="T383" s="20">
        <f>IF($S383="","",IF($S383&lt;TODAY(),"Overdue",IF($S383-TODAY()&lt;=14,"Due within 14 days","OK")))</f>
        <v/>
      </c>
      <c r="U383" s="20">
        <f>IF($A383="","",IF(COUNTIFS('Sign-out log'!$B$2:$B$2001,$A383,'Sign-out log'!$A$2:$A$2001,"&lt;&gt;",'Sign-out log'!$H$2:$H$2001,"")&gt;0,"Out","Available"))</f>
        <v/>
      </c>
    </row>
    <row r="384">
      <c r="L384" s="16" t="n"/>
      <c r="M384" s="17" t="n"/>
      <c r="P384" s="17" t="n"/>
      <c r="Q384" s="18" t="n"/>
      <c r="S384" s="19">
        <f>IF(OR($P384="",$Q384=""),"",$P384+$Q384)</f>
        <v/>
      </c>
      <c r="T384" s="20">
        <f>IF($S384="","",IF($S384&lt;TODAY(),"Overdue",IF($S384-TODAY()&lt;=14,"Due within 14 days","OK")))</f>
        <v/>
      </c>
      <c r="U384" s="20">
        <f>IF($A384="","",IF(COUNTIFS('Sign-out log'!$B$2:$B$2001,$A384,'Sign-out log'!$A$2:$A$2001,"&lt;&gt;",'Sign-out log'!$H$2:$H$2001,"")&gt;0,"Out","Available"))</f>
        <v/>
      </c>
    </row>
    <row r="385">
      <c r="L385" s="16" t="n"/>
      <c r="M385" s="17" t="n"/>
      <c r="P385" s="17" t="n"/>
      <c r="Q385" s="18" t="n"/>
      <c r="S385" s="19">
        <f>IF(OR($P385="",$Q385=""),"",$P385+$Q385)</f>
        <v/>
      </c>
      <c r="T385" s="20">
        <f>IF($S385="","",IF($S385&lt;TODAY(),"Overdue",IF($S385-TODAY()&lt;=14,"Due within 14 days","OK")))</f>
        <v/>
      </c>
      <c r="U385" s="20">
        <f>IF($A385="","",IF(COUNTIFS('Sign-out log'!$B$2:$B$2001,$A385,'Sign-out log'!$A$2:$A$2001,"&lt;&gt;",'Sign-out log'!$H$2:$H$2001,"")&gt;0,"Out","Available"))</f>
        <v/>
      </c>
    </row>
    <row r="386">
      <c r="L386" s="16" t="n"/>
      <c r="M386" s="17" t="n"/>
      <c r="P386" s="17" t="n"/>
      <c r="Q386" s="18" t="n"/>
      <c r="S386" s="19">
        <f>IF(OR($P386="",$Q386=""),"",$P386+$Q386)</f>
        <v/>
      </c>
      <c r="T386" s="20">
        <f>IF($S386="","",IF($S386&lt;TODAY(),"Overdue",IF($S386-TODAY()&lt;=14,"Due within 14 days","OK")))</f>
        <v/>
      </c>
      <c r="U386" s="20">
        <f>IF($A386="","",IF(COUNTIFS('Sign-out log'!$B$2:$B$2001,$A386,'Sign-out log'!$A$2:$A$2001,"&lt;&gt;",'Sign-out log'!$H$2:$H$2001,"")&gt;0,"Out","Available"))</f>
        <v/>
      </c>
    </row>
    <row r="387">
      <c r="L387" s="16" t="n"/>
      <c r="M387" s="17" t="n"/>
      <c r="P387" s="17" t="n"/>
      <c r="Q387" s="18" t="n"/>
      <c r="S387" s="19">
        <f>IF(OR($P387="",$Q387=""),"",$P387+$Q387)</f>
        <v/>
      </c>
      <c r="T387" s="20">
        <f>IF($S387="","",IF($S387&lt;TODAY(),"Overdue",IF($S387-TODAY()&lt;=14,"Due within 14 days","OK")))</f>
        <v/>
      </c>
      <c r="U387" s="20">
        <f>IF($A387="","",IF(COUNTIFS('Sign-out log'!$B$2:$B$2001,$A387,'Sign-out log'!$A$2:$A$2001,"&lt;&gt;",'Sign-out log'!$H$2:$H$2001,"")&gt;0,"Out","Available"))</f>
        <v/>
      </c>
    </row>
    <row r="388">
      <c r="L388" s="16" t="n"/>
      <c r="M388" s="17" t="n"/>
      <c r="P388" s="17" t="n"/>
      <c r="Q388" s="18" t="n"/>
      <c r="S388" s="19">
        <f>IF(OR($P388="",$Q388=""),"",$P388+$Q388)</f>
        <v/>
      </c>
      <c r="T388" s="20">
        <f>IF($S388="","",IF($S388&lt;TODAY(),"Overdue",IF($S388-TODAY()&lt;=14,"Due within 14 days","OK")))</f>
        <v/>
      </c>
      <c r="U388" s="20">
        <f>IF($A388="","",IF(COUNTIFS('Sign-out log'!$B$2:$B$2001,$A388,'Sign-out log'!$A$2:$A$2001,"&lt;&gt;",'Sign-out log'!$H$2:$H$2001,"")&gt;0,"Out","Available"))</f>
        <v/>
      </c>
    </row>
    <row r="389">
      <c r="L389" s="16" t="n"/>
      <c r="M389" s="17" t="n"/>
      <c r="P389" s="17" t="n"/>
      <c r="Q389" s="18" t="n"/>
      <c r="S389" s="19">
        <f>IF(OR($P389="",$Q389=""),"",$P389+$Q389)</f>
        <v/>
      </c>
      <c r="T389" s="20">
        <f>IF($S389="","",IF($S389&lt;TODAY(),"Overdue",IF($S389-TODAY()&lt;=14,"Due within 14 days","OK")))</f>
        <v/>
      </c>
      <c r="U389" s="20">
        <f>IF($A389="","",IF(COUNTIFS('Sign-out log'!$B$2:$B$2001,$A389,'Sign-out log'!$A$2:$A$2001,"&lt;&gt;",'Sign-out log'!$H$2:$H$2001,"")&gt;0,"Out","Available"))</f>
        <v/>
      </c>
    </row>
    <row r="390">
      <c r="L390" s="16" t="n"/>
      <c r="M390" s="17" t="n"/>
      <c r="P390" s="17" t="n"/>
      <c r="Q390" s="18" t="n"/>
      <c r="S390" s="19">
        <f>IF(OR($P390="",$Q390=""),"",$P390+$Q390)</f>
        <v/>
      </c>
      <c r="T390" s="20">
        <f>IF($S390="","",IF($S390&lt;TODAY(),"Overdue",IF($S390-TODAY()&lt;=14,"Due within 14 days","OK")))</f>
        <v/>
      </c>
      <c r="U390" s="20">
        <f>IF($A390="","",IF(COUNTIFS('Sign-out log'!$B$2:$B$2001,$A390,'Sign-out log'!$A$2:$A$2001,"&lt;&gt;",'Sign-out log'!$H$2:$H$2001,"")&gt;0,"Out","Available"))</f>
        <v/>
      </c>
    </row>
    <row r="391">
      <c r="L391" s="16" t="n"/>
      <c r="M391" s="17" t="n"/>
      <c r="P391" s="17" t="n"/>
      <c r="Q391" s="18" t="n"/>
      <c r="S391" s="19">
        <f>IF(OR($P391="",$Q391=""),"",$P391+$Q391)</f>
        <v/>
      </c>
      <c r="T391" s="20">
        <f>IF($S391="","",IF($S391&lt;TODAY(),"Overdue",IF($S391-TODAY()&lt;=14,"Due within 14 days","OK")))</f>
        <v/>
      </c>
      <c r="U391" s="20">
        <f>IF($A391="","",IF(COUNTIFS('Sign-out log'!$B$2:$B$2001,$A391,'Sign-out log'!$A$2:$A$2001,"&lt;&gt;",'Sign-out log'!$H$2:$H$2001,"")&gt;0,"Out","Available"))</f>
        <v/>
      </c>
    </row>
    <row r="392">
      <c r="L392" s="16" t="n"/>
      <c r="M392" s="17" t="n"/>
      <c r="P392" s="17" t="n"/>
      <c r="Q392" s="18" t="n"/>
      <c r="S392" s="19">
        <f>IF(OR($P392="",$Q392=""),"",$P392+$Q392)</f>
        <v/>
      </c>
      <c r="T392" s="20">
        <f>IF($S392="","",IF($S392&lt;TODAY(),"Overdue",IF($S392-TODAY()&lt;=14,"Due within 14 days","OK")))</f>
        <v/>
      </c>
      <c r="U392" s="20">
        <f>IF($A392="","",IF(COUNTIFS('Sign-out log'!$B$2:$B$2001,$A392,'Sign-out log'!$A$2:$A$2001,"&lt;&gt;",'Sign-out log'!$H$2:$H$2001,"")&gt;0,"Out","Available"))</f>
        <v/>
      </c>
    </row>
    <row r="393">
      <c r="L393" s="16" t="n"/>
      <c r="M393" s="17" t="n"/>
      <c r="P393" s="17" t="n"/>
      <c r="Q393" s="18" t="n"/>
      <c r="S393" s="19">
        <f>IF(OR($P393="",$Q393=""),"",$P393+$Q393)</f>
        <v/>
      </c>
      <c r="T393" s="20">
        <f>IF($S393="","",IF($S393&lt;TODAY(),"Overdue",IF($S393-TODAY()&lt;=14,"Due within 14 days","OK")))</f>
        <v/>
      </c>
      <c r="U393" s="20">
        <f>IF($A393="","",IF(COUNTIFS('Sign-out log'!$B$2:$B$2001,$A393,'Sign-out log'!$A$2:$A$2001,"&lt;&gt;",'Sign-out log'!$H$2:$H$2001,"")&gt;0,"Out","Available"))</f>
        <v/>
      </c>
    </row>
    <row r="394">
      <c r="L394" s="16" t="n"/>
      <c r="M394" s="17" t="n"/>
      <c r="P394" s="17" t="n"/>
      <c r="Q394" s="18" t="n"/>
      <c r="S394" s="19">
        <f>IF(OR($P394="",$Q394=""),"",$P394+$Q394)</f>
        <v/>
      </c>
      <c r="T394" s="20">
        <f>IF($S394="","",IF($S394&lt;TODAY(),"Overdue",IF($S394-TODAY()&lt;=14,"Due within 14 days","OK")))</f>
        <v/>
      </c>
      <c r="U394" s="20">
        <f>IF($A394="","",IF(COUNTIFS('Sign-out log'!$B$2:$B$2001,$A394,'Sign-out log'!$A$2:$A$2001,"&lt;&gt;",'Sign-out log'!$H$2:$H$2001,"")&gt;0,"Out","Available"))</f>
        <v/>
      </c>
    </row>
    <row r="395">
      <c r="L395" s="16" t="n"/>
      <c r="M395" s="17" t="n"/>
      <c r="P395" s="17" t="n"/>
      <c r="Q395" s="18" t="n"/>
      <c r="S395" s="19">
        <f>IF(OR($P395="",$Q395=""),"",$P395+$Q395)</f>
        <v/>
      </c>
      <c r="T395" s="20">
        <f>IF($S395="","",IF($S395&lt;TODAY(),"Overdue",IF($S395-TODAY()&lt;=14,"Due within 14 days","OK")))</f>
        <v/>
      </c>
      <c r="U395" s="20">
        <f>IF($A395="","",IF(COUNTIFS('Sign-out log'!$B$2:$B$2001,$A395,'Sign-out log'!$A$2:$A$2001,"&lt;&gt;",'Sign-out log'!$H$2:$H$2001,"")&gt;0,"Out","Available"))</f>
        <v/>
      </c>
    </row>
    <row r="396">
      <c r="L396" s="16" t="n"/>
      <c r="M396" s="17" t="n"/>
      <c r="P396" s="17" t="n"/>
      <c r="Q396" s="18" t="n"/>
      <c r="S396" s="19">
        <f>IF(OR($P396="",$Q396=""),"",$P396+$Q396)</f>
        <v/>
      </c>
      <c r="T396" s="20">
        <f>IF($S396="","",IF($S396&lt;TODAY(),"Overdue",IF($S396-TODAY()&lt;=14,"Due within 14 days","OK")))</f>
        <v/>
      </c>
      <c r="U396" s="20">
        <f>IF($A396="","",IF(COUNTIFS('Sign-out log'!$B$2:$B$2001,$A396,'Sign-out log'!$A$2:$A$2001,"&lt;&gt;",'Sign-out log'!$H$2:$H$2001,"")&gt;0,"Out","Available"))</f>
        <v/>
      </c>
    </row>
    <row r="397">
      <c r="L397" s="16" t="n"/>
      <c r="M397" s="17" t="n"/>
      <c r="P397" s="17" t="n"/>
      <c r="Q397" s="18" t="n"/>
      <c r="S397" s="19">
        <f>IF(OR($P397="",$Q397=""),"",$P397+$Q397)</f>
        <v/>
      </c>
      <c r="T397" s="20">
        <f>IF($S397="","",IF($S397&lt;TODAY(),"Overdue",IF($S397-TODAY()&lt;=14,"Due within 14 days","OK")))</f>
        <v/>
      </c>
      <c r="U397" s="20">
        <f>IF($A397="","",IF(COUNTIFS('Sign-out log'!$B$2:$B$2001,$A397,'Sign-out log'!$A$2:$A$2001,"&lt;&gt;",'Sign-out log'!$H$2:$H$2001,"")&gt;0,"Out","Available"))</f>
        <v/>
      </c>
    </row>
    <row r="398">
      <c r="L398" s="16" t="n"/>
      <c r="M398" s="17" t="n"/>
      <c r="P398" s="17" t="n"/>
      <c r="Q398" s="18" t="n"/>
      <c r="S398" s="19">
        <f>IF(OR($P398="",$Q398=""),"",$P398+$Q398)</f>
        <v/>
      </c>
      <c r="T398" s="20">
        <f>IF($S398="","",IF($S398&lt;TODAY(),"Overdue",IF($S398-TODAY()&lt;=14,"Due within 14 days","OK")))</f>
        <v/>
      </c>
      <c r="U398" s="20">
        <f>IF($A398="","",IF(COUNTIFS('Sign-out log'!$B$2:$B$2001,$A398,'Sign-out log'!$A$2:$A$2001,"&lt;&gt;",'Sign-out log'!$H$2:$H$2001,"")&gt;0,"Out","Available"))</f>
        <v/>
      </c>
    </row>
    <row r="399">
      <c r="L399" s="16" t="n"/>
      <c r="M399" s="17" t="n"/>
      <c r="P399" s="17" t="n"/>
      <c r="Q399" s="18" t="n"/>
      <c r="S399" s="19">
        <f>IF(OR($P399="",$Q399=""),"",$P399+$Q399)</f>
        <v/>
      </c>
      <c r="T399" s="20">
        <f>IF($S399="","",IF($S399&lt;TODAY(),"Overdue",IF($S399-TODAY()&lt;=14,"Due within 14 days","OK")))</f>
        <v/>
      </c>
      <c r="U399" s="20">
        <f>IF($A399="","",IF(COUNTIFS('Sign-out log'!$B$2:$B$2001,$A399,'Sign-out log'!$A$2:$A$2001,"&lt;&gt;",'Sign-out log'!$H$2:$H$2001,"")&gt;0,"Out","Available"))</f>
        <v/>
      </c>
    </row>
    <row r="400">
      <c r="L400" s="16" t="n"/>
      <c r="M400" s="17" t="n"/>
      <c r="P400" s="17" t="n"/>
      <c r="Q400" s="18" t="n"/>
      <c r="S400" s="19">
        <f>IF(OR($P400="",$Q400=""),"",$P400+$Q400)</f>
        <v/>
      </c>
      <c r="T400" s="20">
        <f>IF($S400="","",IF($S400&lt;TODAY(),"Overdue",IF($S400-TODAY()&lt;=14,"Due within 14 days","OK")))</f>
        <v/>
      </c>
      <c r="U400" s="20">
        <f>IF($A400="","",IF(COUNTIFS('Sign-out log'!$B$2:$B$2001,$A400,'Sign-out log'!$A$2:$A$2001,"&lt;&gt;",'Sign-out log'!$H$2:$H$2001,"")&gt;0,"Out","Available"))</f>
        <v/>
      </c>
    </row>
    <row r="401">
      <c r="L401" s="16" t="n"/>
      <c r="M401" s="17" t="n"/>
      <c r="P401" s="17" t="n"/>
      <c r="Q401" s="18" t="n"/>
      <c r="S401" s="19">
        <f>IF(OR($P401="",$Q401=""),"",$P401+$Q401)</f>
        <v/>
      </c>
      <c r="T401" s="20">
        <f>IF($S401="","",IF($S401&lt;TODAY(),"Overdue",IF($S401-TODAY()&lt;=14,"Due within 14 days","OK")))</f>
        <v/>
      </c>
      <c r="U401" s="20">
        <f>IF($A401="","",IF(COUNTIFS('Sign-out log'!$B$2:$B$2001,$A401,'Sign-out log'!$A$2:$A$2001,"&lt;&gt;",'Sign-out log'!$H$2:$H$2001,"")&gt;0,"Out","Available"))</f>
        <v/>
      </c>
    </row>
    <row r="402">
      <c r="L402" s="16" t="n"/>
      <c r="M402" s="17" t="n"/>
      <c r="P402" s="17" t="n"/>
      <c r="Q402" s="18" t="n"/>
      <c r="S402" s="19">
        <f>IF(OR($P402="",$Q402=""),"",$P402+$Q402)</f>
        <v/>
      </c>
      <c r="T402" s="20">
        <f>IF($S402="","",IF($S402&lt;TODAY(),"Overdue",IF($S402-TODAY()&lt;=14,"Due within 14 days","OK")))</f>
        <v/>
      </c>
      <c r="U402" s="20">
        <f>IF($A402="","",IF(COUNTIFS('Sign-out log'!$B$2:$B$2001,$A402,'Sign-out log'!$A$2:$A$2001,"&lt;&gt;",'Sign-out log'!$H$2:$H$2001,"")&gt;0,"Out","Available"))</f>
        <v/>
      </c>
    </row>
    <row r="403">
      <c r="L403" s="16" t="n"/>
      <c r="M403" s="17" t="n"/>
      <c r="P403" s="17" t="n"/>
      <c r="Q403" s="18" t="n"/>
      <c r="S403" s="19">
        <f>IF(OR($P403="",$Q403=""),"",$P403+$Q403)</f>
        <v/>
      </c>
      <c r="T403" s="20">
        <f>IF($S403="","",IF($S403&lt;TODAY(),"Overdue",IF($S403-TODAY()&lt;=14,"Due within 14 days","OK")))</f>
        <v/>
      </c>
      <c r="U403" s="20">
        <f>IF($A403="","",IF(COUNTIFS('Sign-out log'!$B$2:$B$2001,$A403,'Sign-out log'!$A$2:$A$2001,"&lt;&gt;",'Sign-out log'!$H$2:$H$2001,"")&gt;0,"Out","Available"))</f>
        <v/>
      </c>
    </row>
    <row r="404">
      <c r="L404" s="16" t="n"/>
      <c r="M404" s="17" t="n"/>
      <c r="P404" s="17" t="n"/>
      <c r="Q404" s="18" t="n"/>
      <c r="S404" s="19">
        <f>IF(OR($P404="",$Q404=""),"",$P404+$Q404)</f>
        <v/>
      </c>
      <c r="T404" s="20">
        <f>IF($S404="","",IF($S404&lt;TODAY(),"Overdue",IF($S404-TODAY()&lt;=14,"Due within 14 days","OK")))</f>
        <v/>
      </c>
      <c r="U404" s="20">
        <f>IF($A404="","",IF(COUNTIFS('Sign-out log'!$B$2:$B$2001,$A404,'Sign-out log'!$A$2:$A$2001,"&lt;&gt;",'Sign-out log'!$H$2:$H$2001,"")&gt;0,"Out","Available"))</f>
        <v/>
      </c>
    </row>
    <row r="405">
      <c r="L405" s="16" t="n"/>
      <c r="M405" s="17" t="n"/>
      <c r="P405" s="17" t="n"/>
      <c r="Q405" s="18" t="n"/>
      <c r="S405" s="19">
        <f>IF(OR($P405="",$Q405=""),"",$P405+$Q405)</f>
        <v/>
      </c>
      <c r="T405" s="20">
        <f>IF($S405="","",IF($S405&lt;TODAY(),"Overdue",IF($S405-TODAY()&lt;=14,"Due within 14 days","OK")))</f>
        <v/>
      </c>
      <c r="U405" s="20">
        <f>IF($A405="","",IF(COUNTIFS('Sign-out log'!$B$2:$B$2001,$A405,'Sign-out log'!$A$2:$A$2001,"&lt;&gt;",'Sign-out log'!$H$2:$H$2001,"")&gt;0,"Out","Available"))</f>
        <v/>
      </c>
    </row>
    <row r="406">
      <c r="L406" s="16" t="n"/>
      <c r="M406" s="17" t="n"/>
      <c r="P406" s="17" t="n"/>
      <c r="Q406" s="18" t="n"/>
      <c r="S406" s="19">
        <f>IF(OR($P406="",$Q406=""),"",$P406+$Q406)</f>
        <v/>
      </c>
      <c r="T406" s="20">
        <f>IF($S406="","",IF($S406&lt;TODAY(),"Overdue",IF($S406-TODAY()&lt;=14,"Due within 14 days","OK")))</f>
        <v/>
      </c>
      <c r="U406" s="20">
        <f>IF($A406="","",IF(COUNTIFS('Sign-out log'!$B$2:$B$2001,$A406,'Sign-out log'!$A$2:$A$2001,"&lt;&gt;",'Sign-out log'!$H$2:$H$2001,"")&gt;0,"Out","Available"))</f>
        <v/>
      </c>
    </row>
    <row r="407">
      <c r="L407" s="16" t="n"/>
      <c r="M407" s="17" t="n"/>
      <c r="P407" s="17" t="n"/>
      <c r="Q407" s="18" t="n"/>
      <c r="S407" s="19">
        <f>IF(OR($P407="",$Q407=""),"",$P407+$Q407)</f>
        <v/>
      </c>
      <c r="T407" s="20">
        <f>IF($S407="","",IF($S407&lt;TODAY(),"Overdue",IF($S407-TODAY()&lt;=14,"Due within 14 days","OK")))</f>
        <v/>
      </c>
      <c r="U407" s="20">
        <f>IF($A407="","",IF(COUNTIFS('Sign-out log'!$B$2:$B$2001,$A407,'Sign-out log'!$A$2:$A$2001,"&lt;&gt;",'Sign-out log'!$H$2:$H$2001,"")&gt;0,"Out","Available"))</f>
        <v/>
      </c>
    </row>
    <row r="408">
      <c r="L408" s="16" t="n"/>
      <c r="M408" s="17" t="n"/>
      <c r="P408" s="17" t="n"/>
      <c r="Q408" s="18" t="n"/>
      <c r="S408" s="19">
        <f>IF(OR($P408="",$Q408=""),"",$P408+$Q408)</f>
        <v/>
      </c>
      <c r="T408" s="20">
        <f>IF($S408="","",IF($S408&lt;TODAY(),"Overdue",IF($S408-TODAY()&lt;=14,"Due within 14 days","OK")))</f>
        <v/>
      </c>
      <c r="U408" s="20">
        <f>IF($A408="","",IF(COUNTIFS('Sign-out log'!$B$2:$B$2001,$A408,'Sign-out log'!$A$2:$A$2001,"&lt;&gt;",'Sign-out log'!$H$2:$H$2001,"")&gt;0,"Out","Available"))</f>
        <v/>
      </c>
    </row>
    <row r="409">
      <c r="L409" s="16" t="n"/>
      <c r="M409" s="17" t="n"/>
      <c r="P409" s="17" t="n"/>
      <c r="Q409" s="18" t="n"/>
      <c r="S409" s="19">
        <f>IF(OR($P409="",$Q409=""),"",$P409+$Q409)</f>
        <v/>
      </c>
      <c r="T409" s="20">
        <f>IF($S409="","",IF($S409&lt;TODAY(),"Overdue",IF($S409-TODAY()&lt;=14,"Due within 14 days","OK")))</f>
        <v/>
      </c>
      <c r="U409" s="20">
        <f>IF($A409="","",IF(COUNTIFS('Sign-out log'!$B$2:$B$2001,$A409,'Sign-out log'!$A$2:$A$2001,"&lt;&gt;",'Sign-out log'!$H$2:$H$2001,"")&gt;0,"Out","Available"))</f>
        <v/>
      </c>
    </row>
    <row r="410">
      <c r="L410" s="16" t="n"/>
      <c r="M410" s="17" t="n"/>
      <c r="P410" s="17" t="n"/>
      <c r="Q410" s="18" t="n"/>
      <c r="S410" s="19">
        <f>IF(OR($P410="",$Q410=""),"",$P410+$Q410)</f>
        <v/>
      </c>
      <c r="T410" s="20">
        <f>IF($S410="","",IF($S410&lt;TODAY(),"Overdue",IF($S410-TODAY()&lt;=14,"Due within 14 days","OK")))</f>
        <v/>
      </c>
      <c r="U410" s="20">
        <f>IF($A410="","",IF(COUNTIFS('Sign-out log'!$B$2:$B$2001,$A410,'Sign-out log'!$A$2:$A$2001,"&lt;&gt;",'Sign-out log'!$H$2:$H$2001,"")&gt;0,"Out","Available"))</f>
        <v/>
      </c>
    </row>
    <row r="411">
      <c r="L411" s="16" t="n"/>
      <c r="M411" s="17" t="n"/>
      <c r="P411" s="17" t="n"/>
      <c r="Q411" s="18" t="n"/>
      <c r="S411" s="19">
        <f>IF(OR($P411="",$Q411=""),"",$P411+$Q411)</f>
        <v/>
      </c>
      <c r="T411" s="20">
        <f>IF($S411="","",IF($S411&lt;TODAY(),"Overdue",IF($S411-TODAY()&lt;=14,"Due within 14 days","OK")))</f>
        <v/>
      </c>
      <c r="U411" s="20">
        <f>IF($A411="","",IF(COUNTIFS('Sign-out log'!$B$2:$B$2001,$A411,'Sign-out log'!$A$2:$A$2001,"&lt;&gt;",'Sign-out log'!$H$2:$H$2001,"")&gt;0,"Out","Available"))</f>
        <v/>
      </c>
    </row>
    <row r="412">
      <c r="L412" s="16" t="n"/>
      <c r="M412" s="17" t="n"/>
      <c r="P412" s="17" t="n"/>
      <c r="Q412" s="18" t="n"/>
      <c r="S412" s="19">
        <f>IF(OR($P412="",$Q412=""),"",$P412+$Q412)</f>
        <v/>
      </c>
      <c r="T412" s="20">
        <f>IF($S412="","",IF($S412&lt;TODAY(),"Overdue",IF($S412-TODAY()&lt;=14,"Due within 14 days","OK")))</f>
        <v/>
      </c>
      <c r="U412" s="20">
        <f>IF($A412="","",IF(COUNTIFS('Sign-out log'!$B$2:$B$2001,$A412,'Sign-out log'!$A$2:$A$2001,"&lt;&gt;",'Sign-out log'!$H$2:$H$2001,"")&gt;0,"Out","Available"))</f>
        <v/>
      </c>
    </row>
    <row r="413">
      <c r="L413" s="16" t="n"/>
      <c r="M413" s="17" t="n"/>
      <c r="P413" s="17" t="n"/>
      <c r="Q413" s="18" t="n"/>
      <c r="S413" s="19">
        <f>IF(OR($P413="",$Q413=""),"",$P413+$Q413)</f>
        <v/>
      </c>
      <c r="T413" s="20">
        <f>IF($S413="","",IF($S413&lt;TODAY(),"Overdue",IF($S413-TODAY()&lt;=14,"Due within 14 days","OK")))</f>
        <v/>
      </c>
      <c r="U413" s="20">
        <f>IF($A413="","",IF(COUNTIFS('Sign-out log'!$B$2:$B$2001,$A413,'Sign-out log'!$A$2:$A$2001,"&lt;&gt;",'Sign-out log'!$H$2:$H$2001,"")&gt;0,"Out","Available"))</f>
        <v/>
      </c>
    </row>
    <row r="414">
      <c r="L414" s="16" t="n"/>
      <c r="M414" s="17" t="n"/>
      <c r="P414" s="17" t="n"/>
      <c r="Q414" s="18" t="n"/>
      <c r="S414" s="19">
        <f>IF(OR($P414="",$Q414=""),"",$P414+$Q414)</f>
        <v/>
      </c>
      <c r="T414" s="20">
        <f>IF($S414="","",IF($S414&lt;TODAY(),"Overdue",IF($S414-TODAY()&lt;=14,"Due within 14 days","OK")))</f>
        <v/>
      </c>
      <c r="U414" s="20">
        <f>IF($A414="","",IF(COUNTIFS('Sign-out log'!$B$2:$B$2001,$A414,'Sign-out log'!$A$2:$A$2001,"&lt;&gt;",'Sign-out log'!$H$2:$H$2001,"")&gt;0,"Out","Available"))</f>
        <v/>
      </c>
    </row>
    <row r="415">
      <c r="L415" s="16" t="n"/>
      <c r="M415" s="17" t="n"/>
      <c r="P415" s="17" t="n"/>
      <c r="Q415" s="18" t="n"/>
      <c r="S415" s="19">
        <f>IF(OR($P415="",$Q415=""),"",$P415+$Q415)</f>
        <v/>
      </c>
      <c r="T415" s="20">
        <f>IF($S415="","",IF($S415&lt;TODAY(),"Overdue",IF($S415-TODAY()&lt;=14,"Due within 14 days","OK")))</f>
        <v/>
      </c>
      <c r="U415" s="20">
        <f>IF($A415="","",IF(COUNTIFS('Sign-out log'!$B$2:$B$2001,$A415,'Sign-out log'!$A$2:$A$2001,"&lt;&gt;",'Sign-out log'!$H$2:$H$2001,"")&gt;0,"Out","Available"))</f>
        <v/>
      </c>
    </row>
    <row r="416">
      <c r="L416" s="16" t="n"/>
      <c r="M416" s="17" t="n"/>
      <c r="P416" s="17" t="n"/>
      <c r="Q416" s="18" t="n"/>
      <c r="S416" s="19">
        <f>IF(OR($P416="",$Q416=""),"",$P416+$Q416)</f>
        <v/>
      </c>
      <c r="T416" s="20">
        <f>IF($S416="","",IF($S416&lt;TODAY(),"Overdue",IF($S416-TODAY()&lt;=14,"Due within 14 days","OK")))</f>
        <v/>
      </c>
      <c r="U416" s="20">
        <f>IF($A416="","",IF(COUNTIFS('Sign-out log'!$B$2:$B$2001,$A416,'Sign-out log'!$A$2:$A$2001,"&lt;&gt;",'Sign-out log'!$H$2:$H$2001,"")&gt;0,"Out","Available"))</f>
        <v/>
      </c>
    </row>
    <row r="417">
      <c r="L417" s="16" t="n"/>
      <c r="M417" s="17" t="n"/>
      <c r="P417" s="17" t="n"/>
      <c r="Q417" s="18" t="n"/>
      <c r="S417" s="19">
        <f>IF(OR($P417="",$Q417=""),"",$P417+$Q417)</f>
        <v/>
      </c>
      <c r="T417" s="20">
        <f>IF($S417="","",IF($S417&lt;TODAY(),"Overdue",IF($S417-TODAY()&lt;=14,"Due within 14 days","OK")))</f>
        <v/>
      </c>
      <c r="U417" s="20">
        <f>IF($A417="","",IF(COUNTIFS('Sign-out log'!$B$2:$B$2001,$A417,'Sign-out log'!$A$2:$A$2001,"&lt;&gt;",'Sign-out log'!$H$2:$H$2001,"")&gt;0,"Out","Available"))</f>
        <v/>
      </c>
    </row>
    <row r="418">
      <c r="L418" s="16" t="n"/>
      <c r="M418" s="17" t="n"/>
      <c r="P418" s="17" t="n"/>
      <c r="Q418" s="18" t="n"/>
      <c r="S418" s="19">
        <f>IF(OR($P418="",$Q418=""),"",$P418+$Q418)</f>
        <v/>
      </c>
      <c r="T418" s="20">
        <f>IF($S418="","",IF($S418&lt;TODAY(),"Overdue",IF($S418-TODAY()&lt;=14,"Due within 14 days","OK")))</f>
        <v/>
      </c>
      <c r="U418" s="20">
        <f>IF($A418="","",IF(COUNTIFS('Sign-out log'!$B$2:$B$2001,$A418,'Sign-out log'!$A$2:$A$2001,"&lt;&gt;",'Sign-out log'!$H$2:$H$2001,"")&gt;0,"Out","Available"))</f>
        <v/>
      </c>
    </row>
    <row r="419">
      <c r="L419" s="16" t="n"/>
      <c r="M419" s="17" t="n"/>
      <c r="P419" s="17" t="n"/>
      <c r="Q419" s="18" t="n"/>
      <c r="S419" s="19">
        <f>IF(OR($P419="",$Q419=""),"",$P419+$Q419)</f>
        <v/>
      </c>
      <c r="T419" s="20">
        <f>IF($S419="","",IF($S419&lt;TODAY(),"Overdue",IF($S419-TODAY()&lt;=14,"Due within 14 days","OK")))</f>
        <v/>
      </c>
      <c r="U419" s="20">
        <f>IF($A419="","",IF(COUNTIFS('Sign-out log'!$B$2:$B$2001,$A419,'Sign-out log'!$A$2:$A$2001,"&lt;&gt;",'Sign-out log'!$H$2:$H$2001,"")&gt;0,"Out","Available"))</f>
        <v/>
      </c>
    </row>
    <row r="420">
      <c r="L420" s="16" t="n"/>
      <c r="M420" s="17" t="n"/>
      <c r="P420" s="17" t="n"/>
      <c r="Q420" s="18" t="n"/>
      <c r="S420" s="19">
        <f>IF(OR($P420="",$Q420=""),"",$P420+$Q420)</f>
        <v/>
      </c>
      <c r="T420" s="20">
        <f>IF($S420="","",IF($S420&lt;TODAY(),"Overdue",IF($S420-TODAY()&lt;=14,"Due within 14 days","OK")))</f>
        <v/>
      </c>
      <c r="U420" s="20">
        <f>IF($A420="","",IF(COUNTIFS('Sign-out log'!$B$2:$B$2001,$A420,'Sign-out log'!$A$2:$A$2001,"&lt;&gt;",'Sign-out log'!$H$2:$H$2001,"")&gt;0,"Out","Available"))</f>
        <v/>
      </c>
    </row>
    <row r="421">
      <c r="L421" s="16" t="n"/>
      <c r="M421" s="17" t="n"/>
      <c r="P421" s="17" t="n"/>
      <c r="Q421" s="18" t="n"/>
      <c r="S421" s="19">
        <f>IF(OR($P421="",$Q421=""),"",$P421+$Q421)</f>
        <v/>
      </c>
      <c r="T421" s="20">
        <f>IF($S421="","",IF($S421&lt;TODAY(),"Overdue",IF($S421-TODAY()&lt;=14,"Due within 14 days","OK")))</f>
        <v/>
      </c>
      <c r="U421" s="20">
        <f>IF($A421="","",IF(COUNTIFS('Sign-out log'!$B$2:$B$2001,$A421,'Sign-out log'!$A$2:$A$2001,"&lt;&gt;",'Sign-out log'!$H$2:$H$2001,"")&gt;0,"Out","Available"))</f>
        <v/>
      </c>
    </row>
    <row r="422">
      <c r="L422" s="16" t="n"/>
      <c r="M422" s="17" t="n"/>
      <c r="P422" s="17" t="n"/>
      <c r="Q422" s="18" t="n"/>
      <c r="S422" s="19">
        <f>IF(OR($P422="",$Q422=""),"",$P422+$Q422)</f>
        <v/>
      </c>
      <c r="T422" s="20">
        <f>IF($S422="","",IF($S422&lt;TODAY(),"Overdue",IF($S422-TODAY()&lt;=14,"Due within 14 days","OK")))</f>
        <v/>
      </c>
      <c r="U422" s="20">
        <f>IF($A422="","",IF(COUNTIFS('Sign-out log'!$B$2:$B$2001,$A422,'Sign-out log'!$A$2:$A$2001,"&lt;&gt;",'Sign-out log'!$H$2:$H$2001,"")&gt;0,"Out","Available"))</f>
        <v/>
      </c>
    </row>
    <row r="423">
      <c r="L423" s="16" t="n"/>
      <c r="M423" s="17" t="n"/>
      <c r="P423" s="17" t="n"/>
      <c r="Q423" s="18" t="n"/>
      <c r="S423" s="19">
        <f>IF(OR($P423="",$Q423=""),"",$P423+$Q423)</f>
        <v/>
      </c>
      <c r="T423" s="20">
        <f>IF($S423="","",IF($S423&lt;TODAY(),"Overdue",IF($S423-TODAY()&lt;=14,"Due within 14 days","OK")))</f>
        <v/>
      </c>
      <c r="U423" s="20">
        <f>IF($A423="","",IF(COUNTIFS('Sign-out log'!$B$2:$B$2001,$A423,'Sign-out log'!$A$2:$A$2001,"&lt;&gt;",'Sign-out log'!$H$2:$H$2001,"")&gt;0,"Out","Available"))</f>
        <v/>
      </c>
    </row>
    <row r="424">
      <c r="L424" s="16" t="n"/>
      <c r="M424" s="17" t="n"/>
      <c r="P424" s="17" t="n"/>
      <c r="Q424" s="18" t="n"/>
      <c r="S424" s="19">
        <f>IF(OR($P424="",$Q424=""),"",$P424+$Q424)</f>
        <v/>
      </c>
      <c r="T424" s="20">
        <f>IF($S424="","",IF($S424&lt;TODAY(),"Overdue",IF($S424-TODAY()&lt;=14,"Due within 14 days","OK")))</f>
        <v/>
      </c>
      <c r="U424" s="20">
        <f>IF($A424="","",IF(COUNTIFS('Sign-out log'!$B$2:$B$2001,$A424,'Sign-out log'!$A$2:$A$2001,"&lt;&gt;",'Sign-out log'!$H$2:$H$2001,"")&gt;0,"Out","Available"))</f>
        <v/>
      </c>
    </row>
    <row r="425">
      <c r="L425" s="16" t="n"/>
      <c r="M425" s="17" t="n"/>
      <c r="P425" s="17" t="n"/>
      <c r="Q425" s="18" t="n"/>
      <c r="S425" s="19">
        <f>IF(OR($P425="",$Q425=""),"",$P425+$Q425)</f>
        <v/>
      </c>
      <c r="T425" s="20">
        <f>IF($S425="","",IF($S425&lt;TODAY(),"Overdue",IF($S425-TODAY()&lt;=14,"Due within 14 days","OK")))</f>
        <v/>
      </c>
      <c r="U425" s="20">
        <f>IF($A425="","",IF(COUNTIFS('Sign-out log'!$B$2:$B$2001,$A425,'Sign-out log'!$A$2:$A$2001,"&lt;&gt;",'Sign-out log'!$H$2:$H$2001,"")&gt;0,"Out","Available"))</f>
        <v/>
      </c>
    </row>
    <row r="426">
      <c r="L426" s="16" t="n"/>
      <c r="M426" s="17" t="n"/>
      <c r="P426" s="17" t="n"/>
      <c r="Q426" s="18" t="n"/>
      <c r="S426" s="19">
        <f>IF(OR($P426="",$Q426=""),"",$P426+$Q426)</f>
        <v/>
      </c>
      <c r="T426" s="20">
        <f>IF($S426="","",IF($S426&lt;TODAY(),"Overdue",IF($S426-TODAY()&lt;=14,"Due within 14 days","OK")))</f>
        <v/>
      </c>
      <c r="U426" s="20">
        <f>IF($A426="","",IF(COUNTIFS('Sign-out log'!$B$2:$B$2001,$A426,'Sign-out log'!$A$2:$A$2001,"&lt;&gt;",'Sign-out log'!$H$2:$H$2001,"")&gt;0,"Out","Available"))</f>
        <v/>
      </c>
    </row>
    <row r="427">
      <c r="L427" s="16" t="n"/>
      <c r="M427" s="17" t="n"/>
      <c r="P427" s="17" t="n"/>
      <c r="Q427" s="18" t="n"/>
      <c r="S427" s="19">
        <f>IF(OR($P427="",$Q427=""),"",$P427+$Q427)</f>
        <v/>
      </c>
      <c r="T427" s="20">
        <f>IF($S427="","",IF($S427&lt;TODAY(),"Overdue",IF($S427-TODAY()&lt;=14,"Due within 14 days","OK")))</f>
        <v/>
      </c>
      <c r="U427" s="20">
        <f>IF($A427="","",IF(COUNTIFS('Sign-out log'!$B$2:$B$2001,$A427,'Sign-out log'!$A$2:$A$2001,"&lt;&gt;",'Sign-out log'!$H$2:$H$2001,"")&gt;0,"Out","Available"))</f>
        <v/>
      </c>
    </row>
    <row r="428">
      <c r="L428" s="16" t="n"/>
      <c r="M428" s="17" t="n"/>
      <c r="P428" s="17" t="n"/>
      <c r="Q428" s="18" t="n"/>
      <c r="S428" s="19">
        <f>IF(OR($P428="",$Q428=""),"",$P428+$Q428)</f>
        <v/>
      </c>
      <c r="T428" s="20">
        <f>IF($S428="","",IF($S428&lt;TODAY(),"Overdue",IF($S428-TODAY()&lt;=14,"Due within 14 days","OK")))</f>
        <v/>
      </c>
      <c r="U428" s="20">
        <f>IF($A428="","",IF(COUNTIFS('Sign-out log'!$B$2:$B$2001,$A428,'Sign-out log'!$A$2:$A$2001,"&lt;&gt;",'Sign-out log'!$H$2:$H$2001,"")&gt;0,"Out","Available"))</f>
        <v/>
      </c>
    </row>
    <row r="429">
      <c r="L429" s="16" t="n"/>
      <c r="M429" s="17" t="n"/>
      <c r="P429" s="17" t="n"/>
      <c r="Q429" s="18" t="n"/>
      <c r="S429" s="19">
        <f>IF(OR($P429="",$Q429=""),"",$P429+$Q429)</f>
        <v/>
      </c>
      <c r="T429" s="20">
        <f>IF($S429="","",IF($S429&lt;TODAY(),"Overdue",IF($S429-TODAY()&lt;=14,"Due within 14 days","OK")))</f>
        <v/>
      </c>
      <c r="U429" s="20">
        <f>IF($A429="","",IF(COUNTIFS('Sign-out log'!$B$2:$B$2001,$A429,'Sign-out log'!$A$2:$A$2001,"&lt;&gt;",'Sign-out log'!$H$2:$H$2001,"")&gt;0,"Out","Available"))</f>
        <v/>
      </c>
    </row>
    <row r="430">
      <c r="L430" s="16" t="n"/>
      <c r="M430" s="17" t="n"/>
      <c r="P430" s="17" t="n"/>
      <c r="Q430" s="18" t="n"/>
      <c r="S430" s="19">
        <f>IF(OR($P430="",$Q430=""),"",$P430+$Q430)</f>
        <v/>
      </c>
      <c r="T430" s="20">
        <f>IF($S430="","",IF($S430&lt;TODAY(),"Overdue",IF($S430-TODAY()&lt;=14,"Due within 14 days","OK")))</f>
        <v/>
      </c>
      <c r="U430" s="20">
        <f>IF($A430="","",IF(COUNTIFS('Sign-out log'!$B$2:$B$2001,$A430,'Sign-out log'!$A$2:$A$2001,"&lt;&gt;",'Sign-out log'!$H$2:$H$2001,"")&gt;0,"Out","Available"))</f>
        <v/>
      </c>
    </row>
    <row r="431">
      <c r="L431" s="16" t="n"/>
      <c r="M431" s="17" t="n"/>
      <c r="P431" s="17" t="n"/>
      <c r="Q431" s="18" t="n"/>
      <c r="S431" s="19">
        <f>IF(OR($P431="",$Q431=""),"",$P431+$Q431)</f>
        <v/>
      </c>
      <c r="T431" s="20">
        <f>IF($S431="","",IF($S431&lt;TODAY(),"Overdue",IF($S431-TODAY()&lt;=14,"Due within 14 days","OK")))</f>
        <v/>
      </c>
      <c r="U431" s="20">
        <f>IF($A431="","",IF(COUNTIFS('Sign-out log'!$B$2:$B$2001,$A431,'Sign-out log'!$A$2:$A$2001,"&lt;&gt;",'Sign-out log'!$H$2:$H$2001,"")&gt;0,"Out","Available"))</f>
        <v/>
      </c>
    </row>
    <row r="432">
      <c r="L432" s="16" t="n"/>
      <c r="M432" s="17" t="n"/>
      <c r="P432" s="17" t="n"/>
      <c r="Q432" s="18" t="n"/>
      <c r="S432" s="19">
        <f>IF(OR($P432="",$Q432=""),"",$P432+$Q432)</f>
        <v/>
      </c>
      <c r="T432" s="20">
        <f>IF($S432="","",IF($S432&lt;TODAY(),"Overdue",IF($S432-TODAY()&lt;=14,"Due within 14 days","OK")))</f>
        <v/>
      </c>
      <c r="U432" s="20">
        <f>IF($A432="","",IF(COUNTIFS('Sign-out log'!$B$2:$B$2001,$A432,'Sign-out log'!$A$2:$A$2001,"&lt;&gt;",'Sign-out log'!$H$2:$H$2001,"")&gt;0,"Out","Available"))</f>
        <v/>
      </c>
    </row>
    <row r="433">
      <c r="L433" s="16" t="n"/>
      <c r="M433" s="17" t="n"/>
      <c r="P433" s="17" t="n"/>
      <c r="Q433" s="18" t="n"/>
      <c r="S433" s="19">
        <f>IF(OR($P433="",$Q433=""),"",$P433+$Q433)</f>
        <v/>
      </c>
      <c r="T433" s="20">
        <f>IF($S433="","",IF($S433&lt;TODAY(),"Overdue",IF($S433-TODAY()&lt;=14,"Due within 14 days","OK")))</f>
        <v/>
      </c>
      <c r="U433" s="20">
        <f>IF($A433="","",IF(COUNTIFS('Sign-out log'!$B$2:$B$2001,$A433,'Sign-out log'!$A$2:$A$2001,"&lt;&gt;",'Sign-out log'!$H$2:$H$2001,"")&gt;0,"Out","Available"))</f>
        <v/>
      </c>
    </row>
    <row r="434">
      <c r="L434" s="16" t="n"/>
      <c r="M434" s="17" t="n"/>
      <c r="P434" s="17" t="n"/>
      <c r="Q434" s="18" t="n"/>
      <c r="S434" s="19">
        <f>IF(OR($P434="",$Q434=""),"",$P434+$Q434)</f>
        <v/>
      </c>
      <c r="T434" s="20">
        <f>IF($S434="","",IF($S434&lt;TODAY(),"Overdue",IF($S434-TODAY()&lt;=14,"Due within 14 days","OK")))</f>
        <v/>
      </c>
      <c r="U434" s="20">
        <f>IF($A434="","",IF(COUNTIFS('Sign-out log'!$B$2:$B$2001,$A434,'Sign-out log'!$A$2:$A$2001,"&lt;&gt;",'Sign-out log'!$H$2:$H$2001,"")&gt;0,"Out","Available"))</f>
        <v/>
      </c>
    </row>
    <row r="435">
      <c r="L435" s="16" t="n"/>
      <c r="M435" s="17" t="n"/>
      <c r="P435" s="17" t="n"/>
      <c r="Q435" s="18" t="n"/>
      <c r="S435" s="19">
        <f>IF(OR($P435="",$Q435=""),"",$P435+$Q435)</f>
        <v/>
      </c>
      <c r="T435" s="20">
        <f>IF($S435="","",IF($S435&lt;TODAY(),"Overdue",IF($S435-TODAY()&lt;=14,"Due within 14 days","OK")))</f>
        <v/>
      </c>
      <c r="U435" s="20">
        <f>IF($A435="","",IF(COUNTIFS('Sign-out log'!$B$2:$B$2001,$A435,'Sign-out log'!$A$2:$A$2001,"&lt;&gt;",'Sign-out log'!$H$2:$H$2001,"")&gt;0,"Out","Available"))</f>
        <v/>
      </c>
    </row>
    <row r="436">
      <c r="L436" s="16" t="n"/>
      <c r="M436" s="17" t="n"/>
      <c r="P436" s="17" t="n"/>
      <c r="Q436" s="18" t="n"/>
      <c r="S436" s="19">
        <f>IF(OR($P436="",$Q436=""),"",$P436+$Q436)</f>
        <v/>
      </c>
      <c r="T436" s="20">
        <f>IF($S436="","",IF($S436&lt;TODAY(),"Overdue",IF($S436-TODAY()&lt;=14,"Due within 14 days","OK")))</f>
        <v/>
      </c>
      <c r="U436" s="20">
        <f>IF($A436="","",IF(COUNTIFS('Sign-out log'!$B$2:$B$2001,$A436,'Sign-out log'!$A$2:$A$2001,"&lt;&gt;",'Sign-out log'!$H$2:$H$2001,"")&gt;0,"Out","Available"))</f>
        <v/>
      </c>
    </row>
    <row r="437">
      <c r="L437" s="16" t="n"/>
      <c r="M437" s="17" t="n"/>
      <c r="P437" s="17" t="n"/>
      <c r="Q437" s="18" t="n"/>
      <c r="S437" s="19">
        <f>IF(OR($P437="",$Q437=""),"",$P437+$Q437)</f>
        <v/>
      </c>
      <c r="T437" s="20">
        <f>IF($S437="","",IF($S437&lt;TODAY(),"Overdue",IF($S437-TODAY()&lt;=14,"Due within 14 days","OK")))</f>
        <v/>
      </c>
      <c r="U437" s="20">
        <f>IF($A437="","",IF(COUNTIFS('Sign-out log'!$B$2:$B$2001,$A437,'Sign-out log'!$A$2:$A$2001,"&lt;&gt;",'Sign-out log'!$H$2:$H$2001,"")&gt;0,"Out","Available"))</f>
        <v/>
      </c>
    </row>
    <row r="438">
      <c r="L438" s="16" t="n"/>
      <c r="M438" s="17" t="n"/>
      <c r="P438" s="17" t="n"/>
      <c r="Q438" s="18" t="n"/>
      <c r="S438" s="19">
        <f>IF(OR($P438="",$Q438=""),"",$P438+$Q438)</f>
        <v/>
      </c>
      <c r="T438" s="20">
        <f>IF($S438="","",IF($S438&lt;TODAY(),"Overdue",IF($S438-TODAY()&lt;=14,"Due within 14 days","OK")))</f>
        <v/>
      </c>
      <c r="U438" s="20">
        <f>IF($A438="","",IF(COUNTIFS('Sign-out log'!$B$2:$B$2001,$A438,'Sign-out log'!$A$2:$A$2001,"&lt;&gt;",'Sign-out log'!$H$2:$H$2001,"")&gt;0,"Out","Available"))</f>
        <v/>
      </c>
    </row>
    <row r="439">
      <c r="L439" s="16" t="n"/>
      <c r="M439" s="17" t="n"/>
      <c r="P439" s="17" t="n"/>
      <c r="Q439" s="18" t="n"/>
      <c r="S439" s="19">
        <f>IF(OR($P439="",$Q439=""),"",$P439+$Q439)</f>
        <v/>
      </c>
      <c r="T439" s="20">
        <f>IF($S439="","",IF($S439&lt;TODAY(),"Overdue",IF($S439-TODAY()&lt;=14,"Due within 14 days","OK")))</f>
        <v/>
      </c>
      <c r="U439" s="20">
        <f>IF($A439="","",IF(COUNTIFS('Sign-out log'!$B$2:$B$2001,$A439,'Sign-out log'!$A$2:$A$2001,"&lt;&gt;",'Sign-out log'!$H$2:$H$2001,"")&gt;0,"Out","Available"))</f>
        <v/>
      </c>
    </row>
    <row r="440">
      <c r="L440" s="16" t="n"/>
      <c r="M440" s="17" t="n"/>
      <c r="P440" s="17" t="n"/>
      <c r="Q440" s="18" t="n"/>
      <c r="S440" s="19">
        <f>IF(OR($P440="",$Q440=""),"",$P440+$Q440)</f>
        <v/>
      </c>
      <c r="T440" s="20">
        <f>IF($S440="","",IF($S440&lt;TODAY(),"Overdue",IF($S440-TODAY()&lt;=14,"Due within 14 days","OK")))</f>
        <v/>
      </c>
      <c r="U440" s="20">
        <f>IF($A440="","",IF(COUNTIFS('Sign-out log'!$B$2:$B$2001,$A440,'Sign-out log'!$A$2:$A$2001,"&lt;&gt;",'Sign-out log'!$H$2:$H$2001,"")&gt;0,"Out","Available"))</f>
        <v/>
      </c>
    </row>
    <row r="441">
      <c r="L441" s="16" t="n"/>
      <c r="M441" s="17" t="n"/>
      <c r="P441" s="17" t="n"/>
      <c r="Q441" s="18" t="n"/>
      <c r="S441" s="19">
        <f>IF(OR($P441="",$Q441=""),"",$P441+$Q441)</f>
        <v/>
      </c>
      <c r="T441" s="20">
        <f>IF($S441="","",IF($S441&lt;TODAY(),"Overdue",IF($S441-TODAY()&lt;=14,"Due within 14 days","OK")))</f>
        <v/>
      </c>
      <c r="U441" s="20">
        <f>IF($A441="","",IF(COUNTIFS('Sign-out log'!$B$2:$B$2001,$A441,'Sign-out log'!$A$2:$A$2001,"&lt;&gt;",'Sign-out log'!$H$2:$H$2001,"")&gt;0,"Out","Available"))</f>
        <v/>
      </c>
    </row>
    <row r="442">
      <c r="L442" s="16" t="n"/>
      <c r="M442" s="17" t="n"/>
      <c r="P442" s="17" t="n"/>
      <c r="Q442" s="18" t="n"/>
      <c r="S442" s="19">
        <f>IF(OR($P442="",$Q442=""),"",$P442+$Q442)</f>
        <v/>
      </c>
      <c r="T442" s="20">
        <f>IF($S442="","",IF($S442&lt;TODAY(),"Overdue",IF($S442-TODAY()&lt;=14,"Due within 14 days","OK")))</f>
        <v/>
      </c>
      <c r="U442" s="20">
        <f>IF($A442="","",IF(COUNTIFS('Sign-out log'!$B$2:$B$2001,$A442,'Sign-out log'!$A$2:$A$2001,"&lt;&gt;",'Sign-out log'!$H$2:$H$2001,"")&gt;0,"Out","Available"))</f>
        <v/>
      </c>
    </row>
    <row r="443">
      <c r="L443" s="16" t="n"/>
      <c r="M443" s="17" t="n"/>
      <c r="P443" s="17" t="n"/>
      <c r="Q443" s="18" t="n"/>
      <c r="S443" s="19">
        <f>IF(OR($P443="",$Q443=""),"",$P443+$Q443)</f>
        <v/>
      </c>
      <c r="T443" s="20">
        <f>IF($S443="","",IF($S443&lt;TODAY(),"Overdue",IF($S443-TODAY()&lt;=14,"Due within 14 days","OK")))</f>
        <v/>
      </c>
      <c r="U443" s="20">
        <f>IF($A443="","",IF(COUNTIFS('Sign-out log'!$B$2:$B$2001,$A443,'Sign-out log'!$A$2:$A$2001,"&lt;&gt;",'Sign-out log'!$H$2:$H$2001,"")&gt;0,"Out","Available"))</f>
        <v/>
      </c>
    </row>
    <row r="444">
      <c r="L444" s="16" t="n"/>
      <c r="M444" s="17" t="n"/>
      <c r="P444" s="17" t="n"/>
      <c r="Q444" s="18" t="n"/>
      <c r="S444" s="19">
        <f>IF(OR($P444="",$Q444=""),"",$P444+$Q444)</f>
        <v/>
      </c>
      <c r="T444" s="20">
        <f>IF($S444="","",IF($S444&lt;TODAY(),"Overdue",IF($S444-TODAY()&lt;=14,"Due within 14 days","OK")))</f>
        <v/>
      </c>
      <c r="U444" s="20">
        <f>IF($A444="","",IF(COUNTIFS('Sign-out log'!$B$2:$B$2001,$A444,'Sign-out log'!$A$2:$A$2001,"&lt;&gt;",'Sign-out log'!$H$2:$H$2001,"")&gt;0,"Out","Available"))</f>
        <v/>
      </c>
    </row>
    <row r="445">
      <c r="L445" s="16" t="n"/>
      <c r="M445" s="17" t="n"/>
      <c r="P445" s="17" t="n"/>
      <c r="Q445" s="18" t="n"/>
      <c r="S445" s="19">
        <f>IF(OR($P445="",$Q445=""),"",$P445+$Q445)</f>
        <v/>
      </c>
      <c r="T445" s="20">
        <f>IF($S445="","",IF($S445&lt;TODAY(),"Overdue",IF($S445-TODAY()&lt;=14,"Due within 14 days","OK")))</f>
        <v/>
      </c>
      <c r="U445" s="20">
        <f>IF($A445="","",IF(COUNTIFS('Sign-out log'!$B$2:$B$2001,$A445,'Sign-out log'!$A$2:$A$2001,"&lt;&gt;",'Sign-out log'!$H$2:$H$2001,"")&gt;0,"Out","Available"))</f>
        <v/>
      </c>
    </row>
    <row r="446">
      <c r="L446" s="16" t="n"/>
      <c r="M446" s="17" t="n"/>
      <c r="P446" s="17" t="n"/>
      <c r="Q446" s="18" t="n"/>
      <c r="S446" s="19">
        <f>IF(OR($P446="",$Q446=""),"",$P446+$Q446)</f>
        <v/>
      </c>
      <c r="T446" s="20">
        <f>IF($S446="","",IF($S446&lt;TODAY(),"Overdue",IF($S446-TODAY()&lt;=14,"Due within 14 days","OK")))</f>
        <v/>
      </c>
      <c r="U446" s="20">
        <f>IF($A446="","",IF(COUNTIFS('Sign-out log'!$B$2:$B$2001,$A446,'Sign-out log'!$A$2:$A$2001,"&lt;&gt;",'Sign-out log'!$H$2:$H$2001,"")&gt;0,"Out","Available"))</f>
        <v/>
      </c>
    </row>
    <row r="447">
      <c r="L447" s="16" t="n"/>
      <c r="M447" s="17" t="n"/>
      <c r="P447" s="17" t="n"/>
      <c r="Q447" s="18" t="n"/>
      <c r="S447" s="19">
        <f>IF(OR($P447="",$Q447=""),"",$P447+$Q447)</f>
        <v/>
      </c>
      <c r="T447" s="20">
        <f>IF($S447="","",IF($S447&lt;TODAY(),"Overdue",IF($S447-TODAY()&lt;=14,"Due within 14 days","OK")))</f>
        <v/>
      </c>
      <c r="U447" s="20">
        <f>IF($A447="","",IF(COUNTIFS('Sign-out log'!$B$2:$B$2001,$A447,'Sign-out log'!$A$2:$A$2001,"&lt;&gt;",'Sign-out log'!$H$2:$H$2001,"")&gt;0,"Out","Available"))</f>
        <v/>
      </c>
    </row>
    <row r="448">
      <c r="L448" s="16" t="n"/>
      <c r="M448" s="17" t="n"/>
      <c r="P448" s="17" t="n"/>
      <c r="Q448" s="18" t="n"/>
      <c r="S448" s="19">
        <f>IF(OR($P448="",$Q448=""),"",$P448+$Q448)</f>
        <v/>
      </c>
      <c r="T448" s="20">
        <f>IF($S448="","",IF($S448&lt;TODAY(),"Overdue",IF($S448-TODAY()&lt;=14,"Due within 14 days","OK")))</f>
        <v/>
      </c>
      <c r="U448" s="20">
        <f>IF($A448="","",IF(COUNTIFS('Sign-out log'!$B$2:$B$2001,$A448,'Sign-out log'!$A$2:$A$2001,"&lt;&gt;",'Sign-out log'!$H$2:$H$2001,"")&gt;0,"Out","Available"))</f>
        <v/>
      </c>
    </row>
    <row r="449">
      <c r="L449" s="16" t="n"/>
      <c r="M449" s="17" t="n"/>
      <c r="P449" s="17" t="n"/>
      <c r="Q449" s="18" t="n"/>
      <c r="S449" s="19">
        <f>IF(OR($P449="",$Q449=""),"",$P449+$Q449)</f>
        <v/>
      </c>
      <c r="T449" s="20">
        <f>IF($S449="","",IF($S449&lt;TODAY(),"Overdue",IF($S449-TODAY()&lt;=14,"Due within 14 days","OK")))</f>
        <v/>
      </c>
      <c r="U449" s="20">
        <f>IF($A449="","",IF(COUNTIFS('Sign-out log'!$B$2:$B$2001,$A449,'Sign-out log'!$A$2:$A$2001,"&lt;&gt;",'Sign-out log'!$H$2:$H$2001,"")&gt;0,"Out","Available"))</f>
        <v/>
      </c>
    </row>
    <row r="450">
      <c r="L450" s="16" t="n"/>
      <c r="M450" s="17" t="n"/>
      <c r="P450" s="17" t="n"/>
      <c r="Q450" s="18" t="n"/>
      <c r="S450" s="19">
        <f>IF(OR($P450="",$Q450=""),"",$P450+$Q450)</f>
        <v/>
      </c>
      <c r="T450" s="20">
        <f>IF($S450="","",IF($S450&lt;TODAY(),"Overdue",IF($S450-TODAY()&lt;=14,"Due within 14 days","OK")))</f>
        <v/>
      </c>
      <c r="U450" s="20">
        <f>IF($A450="","",IF(COUNTIFS('Sign-out log'!$B$2:$B$2001,$A450,'Sign-out log'!$A$2:$A$2001,"&lt;&gt;",'Sign-out log'!$H$2:$H$2001,"")&gt;0,"Out","Available"))</f>
        <v/>
      </c>
    </row>
    <row r="451">
      <c r="L451" s="16" t="n"/>
      <c r="M451" s="17" t="n"/>
      <c r="P451" s="17" t="n"/>
      <c r="Q451" s="18" t="n"/>
      <c r="S451" s="19">
        <f>IF(OR($P451="",$Q451=""),"",$P451+$Q451)</f>
        <v/>
      </c>
      <c r="T451" s="20">
        <f>IF($S451="","",IF($S451&lt;TODAY(),"Overdue",IF($S451-TODAY()&lt;=14,"Due within 14 days","OK")))</f>
        <v/>
      </c>
      <c r="U451" s="20">
        <f>IF($A451="","",IF(COUNTIFS('Sign-out log'!$B$2:$B$2001,$A451,'Sign-out log'!$A$2:$A$2001,"&lt;&gt;",'Sign-out log'!$H$2:$H$2001,"")&gt;0,"Out","Available"))</f>
        <v/>
      </c>
    </row>
    <row r="452">
      <c r="L452" s="16" t="n"/>
      <c r="M452" s="17" t="n"/>
      <c r="P452" s="17" t="n"/>
      <c r="Q452" s="18" t="n"/>
      <c r="S452" s="19">
        <f>IF(OR($P452="",$Q452=""),"",$P452+$Q452)</f>
        <v/>
      </c>
      <c r="T452" s="20">
        <f>IF($S452="","",IF($S452&lt;TODAY(),"Overdue",IF($S452-TODAY()&lt;=14,"Due within 14 days","OK")))</f>
        <v/>
      </c>
      <c r="U452" s="20">
        <f>IF($A452="","",IF(COUNTIFS('Sign-out log'!$B$2:$B$2001,$A452,'Sign-out log'!$A$2:$A$2001,"&lt;&gt;",'Sign-out log'!$H$2:$H$2001,"")&gt;0,"Out","Available"))</f>
        <v/>
      </c>
    </row>
    <row r="453">
      <c r="L453" s="16" t="n"/>
      <c r="M453" s="17" t="n"/>
      <c r="P453" s="17" t="n"/>
      <c r="Q453" s="18" t="n"/>
      <c r="S453" s="19">
        <f>IF(OR($P453="",$Q453=""),"",$P453+$Q453)</f>
        <v/>
      </c>
      <c r="T453" s="20">
        <f>IF($S453="","",IF($S453&lt;TODAY(),"Overdue",IF($S453-TODAY()&lt;=14,"Due within 14 days","OK")))</f>
        <v/>
      </c>
      <c r="U453" s="20">
        <f>IF($A453="","",IF(COUNTIFS('Sign-out log'!$B$2:$B$2001,$A453,'Sign-out log'!$A$2:$A$2001,"&lt;&gt;",'Sign-out log'!$H$2:$H$2001,"")&gt;0,"Out","Available"))</f>
        <v/>
      </c>
    </row>
    <row r="454">
      <c r="L454" s="16" t="n"/>
      <c r="M454" s="17" t="n"/>
      <c r="P454" s="17" t="n"/>
      <c r="Q454" s="18" t="n"/>
      <c r="S454" s="19">
        <f>IF(OR($P454="",$Q454=""),"",$P454+$Q454)</f>
        <v/>
      </c>
      <c r="T454" s="20">
        <f>IF($S454="","",IF($S454&lt;TODAY(),"Overdue",IF($S454-TODAY()&lt;=14,"Due within 14 days","OK")))</f>
        <v/>
      </c>
      <c r="U454" s="20">
        <f>IF($A454="","",IF(COUNTIFS('Sign-out log'!$B$2:$B$2001,$A454,'Sign-out log'!$A$2:$A$2001,"&lt;&gt;",'Sign-out log'!$H$2:$H$2001,"")&gt;0,"Out","Available"))</f>
        <v/>
      </c>
    </row>
    <row r="455">
      <c r="L455" s="16" t="n"/>
      <c r="M455" s="17" t="n"/>
      <c r="P455" s="17" t="n"/>
      <c r="Q455" s="18" t="n"/>
      <c r="S455" s="19">
        <f>IF(OR($P455="",$Q455=""),"",$P455+$Q455)</f>
        <v/>
      </c>
      <c r="T455" s="20">
        <f>IF($S455="","",IF($S455&lt;TODAY(),"Overdue",IF($S455-TODAY()&lt;=14,"Due within 14 days","OK")))</f>
        <v/>
      </c>
      <c r="U455" s="20">
        <f>IF($A455="","",IF(COUNTIFS('Sign-out log'!$B$2:$B$2001,$A455,'Sign-out log'!$A$2:$A$2001,"&lt;&gt;",'Sign-out log'!$H$2:$H$2001,"")&gt;0,"Out","Available"))</f>
        <v/>
      </c>
    </row>
    <row r="456">
      <c r="L456" s="16" t="n"/>
      <c r="M456" s="17" t="n"/>
      <c r="P456" s="17" t="n"/>
      <c r="Q456" s="18" t="n"/>
      <c r="S456" s="19">
        <f>IF(OR($P456="",$Q456=""),"",$P456+$Q456)</f>
        <v/>
      </c>
      <c r="T456" s="20">
        <f>IF($S456="","",IF($S456&lt;TODAY(),"Overdue",IF($S456-TODAY()&lt;=14,"Due within 14 days","OK")))</f>
        <v/>
      </c>
      <c r="U456" s="20">
        <f>IF($A456="","",IF(COUNTIFS('Sign-out log'!$B$2:$B$2001,$A456,'Sign-out log'!$A$2:$A$2001,"&lt;&gt;",'Sign-out log'!$H$2:$H$2001,"")&gt;0,"Out","Available"))</f>
        <v/>
      </c>
    </row>
    <row r="457">
      <c r="L457" s="16" t="n"/>
      <c r="M457" s="17" t="n"/>
      <c r="P457" s="17" t="n"/>
      <c r="Q457" s="18" t="n"/>
      <c r="S457" s="19">
        <f>IF(OR($P457="",$Q457=""),"",$P457+$Q457)</f>
        <v/>
      </c>
      <c r="T457" s="20">
        <f>IF($S457="","",IF($S457&lt;TODAY(),"Overdue",IF($S457-TODAY()&lt;=14,"Due within 14 days","OK")))</f>
        <v/>
      </c>
      <c r="U457" s="20">
        <f>IF($A457="","",IF(COUNTIFS('Sign-out log'!$B$2:$B$2001,$A457,'Sign-out log'!$A$2:$A$2001,"&lt;&gt;",'Sign-out log'!$H$2:$H$2001,"")&gt;0,"Out","Available"))</f>
        <v/>
      </c>
    </row>
    <row r="458">
      <c r="L458" s="16" t="n"/>
      <c r="M458" s="17" t="n"/>
      <c r="P458" s="17" t="n"/>
      <c r="Q458" s="18" t="n"/>
      <c r="S458" s="19">
        <f>IF(OR($P458="",$Q458=""),"",$P458+$Q458)</f>
        <v/>
      </c>
      <c r="T458" s="20">
        <f>IF($S458="","",IF($S458&lt;TODAY(),"Overdue",IF($S458-TODAY()&lt;=14,"Due within 14 days","OK")))</f>
        <v/>
      </c>
      <c r="U458" s="20">
        <f>IF($A458="","",IF(COUNTIFS('Sign-out log'!$B$2:$B$2001,$A458,'Sign-out log'!$A$2:$A$2001,"&lt;&gt;",'Sign-out log'!$H$2:$H$2001,"")&gt;0,"Out","Available"))</f>
        <v/>
      </c>
    </row>
    <row r="459">
      <c r="L459" s="16" t="n"/>
      <c r="M459" s="17" t="n"/>
      <c r="P459" s="17" t="n"/>
      <c r="Q459" s="18" t="n"/>
      <c r="S459" s="19">
        <f>IF(OR($P459="",$Q459=""),"",$P459+$Q459)</f>
        <v/>
      </c>
      <c r="T459" s="20">
        <f>IF($S459="","",IF($S459&lt;TODAY(),"Overdue",IF($S459-TODAY()&lt;=14,"Due within 14 days","OK")))</f>
        <v/>
      </c>
      <c r="U459" s="20">
        <f>IF($A459="","",IF(COUNTIFS('Sign-out log'!$B$2:$B$2001,$A459,'Sign-out log'!$A$2:$A$2001,"&lt;&gt;",'Sign-out log'!$H$2:$H$2001,"")&gt;0,"Out","Available"))</f>
        <v/>
      </c>
    </row>
    <row r="460">
      <c r="L460" s="16" t="n"/>
      <c r="M460" s="17" t="n"/>
      <c r="P460" s="17" t="n"/>
      <c r="Q460" s="18" t="n"/>
      <c r="S460" s="19">
        <f>IF(OR($P460="",$Q460=""),"",$P460+$Q460)</f>
        <v/>
      </c>
      <c r="T460" s="20">
        <f>IF($S460="","",IF($S460&lt;TODAY(),"Overdue",IF($S460-TODAY()&lt;=14,"Due within 14 days","OK")))</f>
        <v/>
      </c>
      <c r="U460" s="20">
        <f>IF($A460="","",IF(COUNTIFS('Sign-out log'!$B$2:$B$2001,$A460,'Sign-out log'!$A$2:$A$2001,"&lt;&gt;",'Sign-out log'!$H$2:$H$2001,"")&gt;0,"Out","Available"))</f>
        <v/>
      </c>
    </row>
    <row r="461">
      <c r="L461" s="16" t="n"/>
      <c r="M461" s="17" t="n"/>
      <c r="P461" s="17" t="n"/>
      <c r="Q461" s="18" t="n"/>
      <c r="S461" s="19">
        <f>IF(OR($P461="",$Q461=""),"",$P461+$Q461)</f>
        <v/>
      </c>
      <c r="T461" s="20">
        <f>IF($S461="","",IF($S461&lt;TODAY(),"Overdue",IF($S461-TODAY()&lt;=14,"Due within 14 days","OK")))</f>
        <v/>
      </c>
      <c r="U461" s="20">
        <f>IF($A461="","",IF(COUNTIFS('Sign-out log'!$B$2:$B$2001,$A461,'Sign-out log'!$A$2:$A$2001,"&lt;&gt;",'Sign-out log'!$H$2:$H$2001,"")&gt;0,"Out","Available"))</f>
        <v/>
      </c>
    </row>
    <row r="462">
      <c r="L462" s="16" t="n"/>
      <c r="M462" s="17" t="n"/>
      <c r="P462" s="17" t="n"/>
      <c r="Q462" s="18" t="n"/>
      <c r="S462" s="19">
        <f>IF(OR($P462="",$Q462=""),"",$P462+$Q462)</f>
        <v/>
      </c>
      <c r="T462" s="20">
        <f>IF($S462="","",IF($S462&lt;TODAY(),"Overdue",IF($S462-TODAY()&lt;=14,"Due within 14 days","OK")))</f>
        <v/>
      </c>
      <c r="U462" s="20">
        <f>IF($A462="","",IF(COUNTIFS('Sign-out log'!$B$2:$B$2001,$A462,'Sign-out log'!$A$2:$A$2001,"&lt;&gt;",'Sign-out log'!$H$2:$H$2001,"")&gt;0,"Out","Available"))</f>
        <v/>
      </c>
    </row>
    <row r="463">
      <c r="L463" s="16" t="n"/>
      <c r="M463" s="17" t="n"/>
      <c r="P463" s="17" t="n"/>
      <c r="Q463" s="18" t="n"/>
      <c r="S463" s="19">
        <f>IF(OR($P463="",$Q463=""),"",$P463+$Q463)</f>
        <v/>
      </c>
      <c r="T463" s="20">
        <f>IF($S463="","",IF($S463&lt;TODAY(),"Overdue",IF($S463-TODAY()&lt;=14,"Due within 14 days","OK")))</f>
        <v/>
      </c>
      <c r="U463" s="20">
        <f>IF($A463="","",IF(COUNTIFS('Sign-out log'!$B$2:$B$2001,$A463,'Sign-out log'!$A$2:$A$2001,"&lt;&gt;",'Sign-out log'!$H$2:$H$2001,"")&gt;0,"Out","Available"))</f>
        <v/>
      </c>
    </row>
    <row r="464">
      <c r="L464" s="16" t="n"/>
      <c r="M464" s="17" t="n"/>
      <c r="P464" s="17" t="n"/>
      <c r="Q464" s="18" t="n"/>
      <c r="S464" s="19">
        <f>IF(OR($P464="",$Q464=""),"",$P464+$Q464)</f>
        <v/>
      </c>
      <c r="T464" s="20">
        <f>IF($S464="","",IF($S464&lt;TODAY(),"Overdue",IF($S464-TODAY()&lt;=14,"Due within 14 days","OK")))</f>
        <v/>
      </c>
      <c r="U464" s="20">
        <f>IF($A464="","",IF(COUNTIFS('Sign-out log'!$B$2:$B$2001,$A464,'Sign-out log'!$A$2:$A$2001,"&lt;&gt;",'Sign-out log'!$H$2:$H$2001,"")&gt;0,"Out","Available"))</f>
        <v/>
      </c>
    </row>
    <row r="465">
      <c r="L465" s="16" t="n"/>
      <c r="M465" s="17" t="n"/>
      <c r="P465" s="17" t="n"/>
      <c r="Q465" s="18" t="n"/>
      <c r="S465" s="19">
        <f>IF(OR($P465="",$Q465=""),"",$P465+$Q465)</f>
        <v/>
      </c>
      <c r="T465" s="20">
        <f>IF($S465="","",IF($S465&lt;TODAY(),"Overdue",IF($S465-TODAY()&lt;=14,"Due within 14 days","OK")))</f>
        <v/>
      </c>
      <c r="U465" s="20">
        <f>IF($A465="","",IF(COUNTIFS('Sign-out log'!$B$2:$B$2001,$A465,'Sign-out log'!$A$2:$A$2001,"&lt;&gt;",'Sign-out log'!$H$2:$H$2001,"")&gt;0,"Out","Available"))</f>
        <v/>
      </c>
    </row>
    <row r="466">
      <c r="L466" s="16" t="n"/>
      <c r="M466" s="17" t="n"/>
      <c r="P466" s="17" t="n"/>
      <c r="Q466" s="18" t="n"/>
      <c r="S466" s="19">
        <f>IF(OR($P466="",$Q466=""),"",$P466+$Q466)</f>
        <v/>
      </c>
      <c r="T466" s="20">
        <f>IF($S466="","",IF($S466&lt;TODAY(),"Overdue",IF($S466-TODAY()&lt;=14,"Due within 14 days","OK")))</f>
        <v/>
      </c>
      <c r="U466" s="20">
        <f>IF($A466="","",IF(COUNTIFS('Sign-out log'!$B$2:$B$2001,$A466,'Sign-out log'!$A$2:$A$2001,"&lt;&gt;",'Sign-out log'!$H$2:$H$2001,"")&gt;0,"Out","Available"))</f>
        <v/>
      </c>
    </row>
    <row r="467">
      <c r="L467" s="16" t="n"/>
      <c r="M467" s="17" t="n"/>
      <c r="P467" s="17" t="n"/>
      <c r="Q467" s="18" t="n"/>
      <c r="S467" s="19">
        <f>IF(OR($P467="",$Q467=""),"",$P467+$Q467)</f>
        <v/>
      </c>
      <c r="T467" s="20">
        <f>IF($S467="","",IF($S467&lt;TODAY(),"Overdue",IF($S467-TODAY()&lt;=14,"Due within 14 days","OK")))</f>
        <v/>
      </c>
      <c r="U467" s="20">
        <f>IF($A467="","",IF(COUNTIFS('Sign-out log'!$B$2:$B$2001,$A467,'Sign-out log'!$A$2:$A$2001,"&lt;&gt;",'Sign-out log'!$H$2:$H$2001,"")&gt;0,"Out","Available"))</f>
        <v/>
      </c>
    </row>
    <row r="468">
      <c r="L468" s="16" t="n"/>
      <c r="M468" s="17" t="n"/>
      <c r="P468" s="17" t="n"/>
      <c r="Q468" s="18" t="n"/>
      <c r="S468" s="19">
        <f>IF(OR($P468="",$Q468=""),"",$P468+$Q468)</f>
        <v/>
      </c>
      <c r="T468" s="20">
        <f>IF($S468="","",IF($S468&lt;TODAY(),"Overdue",IF($S468-TODAY()&lt;=14,"Due within 14 days","OK")))</f>
        <v/>
      </c>
      <c r="U468" s="20">
        <f>IF($A468="","",IF(COUNTIFS('Sign-out log'!$B$2:$B$2001,$A468,'Sign-out log'!$A$2:$A$2001,"&lt;&gt;",'Sign-out log'!$H$2:$H$2001,"")&gt;0,"Out","Available"))</f>
        <v/>
      </c>
    </row>
    <row r="469">
      <c r="L469" s="16" t="n"/>
      <c r="M469" s="17" t="n"/>
      <c r="P469" s="17" t="n"/>
      <c r="Q469" s="18" t="n"/>
      <c r="S469" s="19">
        <f>IF(OR($P469="",$Q469=""),"",$P469+$Q469)</f>
        <v/>
      </c>
      <c r="T469" s="20">
        <f>IF($S469="","",IF($S469&lt;TODAY(),"Overdue",IF($S469-TODAY()&lt;=14,"Due within 14 days","OK")))</f>
        <v/>
      </c>
      <c r="U469" s="20">
        <f>IF($A469="","",IF(COUNTIFS('Sign-out log'!$B$2:$B$2001,$A469,'Sign-out log'!$A$2:$A$2001,"&lt;&gt;",'Sign-out log'!$H$2:$H$2001,"")&gt;0,"Out","Available"))</f>
        <v/>
      </c>
    </row>
    <row r="470">
      <c r="L470" s="16" t="n"/>
      <c r="M470" s="17" t="n"/>
      <c r="P470" s="17" t="n"/>
      <c r="Q470" s="18" t="n"/>
      <c r="S470" s="19">
        <f>IF(OR($P470="",$Q470=""),"",$P470+$Q470)</f>
        <v/>
      </c>
      <c r="T470" s="20">
        <f>IF($S470="","",IF($S470&lt;TODAY(),"Overdue",IF($S470-TODAY()&lt;=14,"Due within 14 days","OK")))</f>
        <v/>
      </c>
      <c r="U470" s="20">
        <f>IF($A470="","",IF(COUNTIFS('Sign-out log'!$B$2:$B$2001,$A470,'Sign-out log'!$A$2:$A$2001,"&lt;&gt;",'Sign-out log'!$H$2:$H$2001,"")&gt;0,"Out","Available"))</f>
        <v/>
      </c>
    </row>
    <row r="471">
      <c r="L471" s="16" t="n"/>
      <c r="M471" s="17" t="n"/>
      <c r="P471" s="17" t="n"/>
      <c r="Q471" s="18" t="n"/>
      <c r="S471" s="19">
        <f>IF(OR($P471="",$Q471=""),"",$P471+$Q471)</f>
        <v/>
      </c>
      <c r="T471" s="20">
        <f>IF($S471="","",IF($S471&lt;TODAY(),"Overdue",IF($S471-TODAY()&lt;=14,"Due within 14 days","OK")))</f>
        <v/>
      </c>
      <c r="U471" s="20">
        <f>IF($A471="","",IF(COUNTIFS('Sign-out log'!$B$2:$B$2001,$A471,'Sign-out log'!$A$2:$A$2001,"&lt;&gt;",'Sign-out log'!$H$2:$H$2001,"")&gt;0,"Out","Available"))</f>
        <v/>
      </c>
    </row>
    <row r="472">
      <c r="L472" s="16" t="n"/>
      <c r="M472" s="17" t="n"/>
      <c r="P472" s="17" t="n"/>
      <c r="Q472" s="18" t="n"/>
      <c r="S472" s="19">
        <f>IF(OR($P472="",$Q472=""),"",$P472+$Q472)</f>
        <v/>
      </c>
      <c r="T472" s="20">
        <f>IF($S472="","",IF($S472&lt;TODAY(),"Overdue",IF($S472-TODAY()&lt;=14,"Due within 14 days","OK")))</f>
        <v/>
      </c>
      <c r="U472" s="20">
        <f>IF($A472="","",IF(COUNTIFS('Sign-out log'!$B$2:$B$2001,$A472,'Sign-out log'!$A$2:$A$2001,"&lt;&gt;",'Sign-out log'!$H$2:$H$2001,"")&gt;0,"Out","Available"))</f>
        <v/>
      </c>
    </row>
    <row r="473">
      <c r="L473" s="16" t="n"/>
      <c r="M473" s="17" t="n"/>
      <c r="P473" s="17" t="n"/>
      <c r="Q473" s="18" t="n"/>
      <c r="S473" s="19">
        <f>IF(OR($P473="",$Q473=""),"",$P473+$Q473)</f>
        <v/>
      </c>
      <c r="T473" s="20">
        <f>IF($S473="","",IF($S473&lt;TODAY(),"Overdue",IF($S473-TODAY()&lt;=14,"Due within 14 days","OK")))</f>
        <v/>
      </c>
      <c r="U473" s="20">
        <f>IF($A473="","",IF(COUNTIFS('Sign-out log'!$B$2:$B$2001,$A473,'Sign-out log'!$A$2:$A$2001,"&lt;&gt;",'Sign-out log'!$H$2:$H$2001,"")&gt;0,"Out","Available"))</f>
        <v/>
      </c>
    </row>
    <row r="474">
      <c r="L474" s="16" t="n"/>
      <c r="M474" s="17" t="n"/>
      <c r="P474" s="17" t="n"/>
      <c r="Q474" s="18" t="n"/>
      <c r="S474" s="19">
        <f>IF(OR($P474="",$Q474=""),"",$P474+$Q474)</f>
        <v/>
      </c>
      <c r="T474" s="20">
        <f>IF($S474="","",IF($S474&lt;TODAY(),"Overdue",IF($S474-TODAY()&lt;=14,"Due within 14 days","OK")))</f>
        <v/>
      </c>
      <c r="U474" s="20">
        <f>IF($A474="","",IF(COUNTIFS('Sign-out log'!$B$2:$B$2001,$A474,'Sign-out log'!$A$2:$A$2001,"&lt;&gt;",'Sign-out log'!$H$2:$H$2001,"")&gt;0,"Out","Available"))</f>
        <v/>
      </c>
    </row>
    <row r="475">
      <c r="L475" s="16" t="n"/>
      <c r="M475" s="17" t="n"/>
      <c r="P475" s="17" t="n"/>
      <c r="Q475" s="18" t="n"/>
      <c r="S475" s="19">
        <f>IF(OR($P475="",$Q475=""),"",$P475+$Q475)</f>
        <v/>
      </c>
      <c r="T475" s="20">
        <f>IF($S475="","",IF($S475&lt;TODAY(),"Overdue",IF($S475-TODAY()&lt;=14,"Due within 14 days","OK")))</f>
        <v/>
      </c>
      <c r="U475" s="20">
        <f>IF($A475="","",IF(COUNTIFS('Sign-out log'!$B$2:$B$2001,$A475,'Sign-out log'!$A$2:$A$2001,"&lt;&gt;",'Sign-out log'!$H$2:$H$2001,"")&gt;0,"Out","Available"))</f>
        <v/>
      </c>
    </row>
    <row r="476">
      <c r="L476" s="16" t="n"/>
      <c r="M476" s="17" t="n"/>
      <c r="P476" s="17" t="n"/>
      <c r="Q476" s="18" t="n"/>
      <c r="S476" s="19">
        <f>IF(OR($P476="",$Q476=""),"",$P476+$Q476)</f>
        <v/>
      </c>
      <c r="T476" s="20">
        <f>IF($S476="","",IF($S476&lt;TODAY(),"Overdue",IF($S476-TODAY()&lt;=14,"Due within 14 days","OK")))</f>
        <v/>
      </c>
      <c r="U476" s="20">
        <f>IF($A476="","",IF(COUNTIFS('Sign-out log'!$B$2:$B$2001,$A476,'Sign-out log'!$A$2:$A$2001,"&lt;&gt;",'Sign-out log'!$H$2:$H$2001,"")&gt;0,"Out","Available"))</f>
        <v/>
      </c>
    </row>
    <row r="477">
      <c r="L477" s="16" t="n"/>
      <c r="M477" s="17" t="n"/>
      <c r="P477" s="17" t="n"/>
      <c r="Q477" s="18" t="n"/>
      <c r="S477" s="19">
        <f>IF(OR($P477="",$Q477=""),"",$P477+$Q477)</f>
        <v/>
      </c>
      <c r="T477" s="20">
        <f>IF($S477="","",IF($S477&lt;TODAY(),"Overdue",IF($S477-TODAY()&lt;=14,"Due within 14 days","OK")))</f>
        <v/>
      </c>
      <c r="U477" s="20">
        <f>IF($A477="","",IF(COUNTIFS('Sign-out log'!$B$2:$B$2001,$A477,'Sign-out log'!$A$2:$A$2001,"&lt;&gt;",'Sign-out log'!$H$2:$H$2001,"")&gt;0,"Out","Available"))</f>
        <v/>
      </c>
    </row>
    <row r="478">
      <c r="L478" s="16" t="n"/>
      <c r="M478" s="17" t="n"/>
      <c r="P478" s="17" t="n"/>
      <c r="Q478" s="18" t="n"/>
      <c r="S478" s="19">
        <f>IF(OR($P478="",$Q478=""),"",$P478+$Q478)</f>
        <v/>
      </c>
      <c r="T478" s="20">
        <f>IF($S478="","",IF($S478&lt;TODAY(),"Overdue",IF($S478-TODAY()&lt;=14,"Due within 14 days","OK")))</f>
        <v/>
      </c>
      <c r="U478" s="20">
        <f>IF($A478="","",IF(COUNTIFS('Sign-out log'!$B$2:$B$2001,$A478,'Sign-out log'!$A$2:$A$2001,"&lt;&gt;",'Sign-out log'!$H$2:$H$2001,"")&gt;0,"Out","Available"))</f>
        <v/>
      </c>
    </row>
    <row r="479">
      <c r="L479" s="16" t="n"/>
      <c r="M479" s="17" t="n"/>
      <c r="P479" s="17" t="n"/>
      <c r="Q479" s="18" t="n"/>
      <c r="S479" s="19">
        <f>IF(OR($P479="",$Q479=""),"",$P479+$Q479)</f>
        <v/>
      </c>
      <c r="T479" s="20">
        <f>IF($S479="","",IF($S479&lt;TODAY(),"Overdue",IF($S479-TODAY()&lt;=14,"Due within 14 days","OK")))</f>
        <v/>
      </c>
      <c r="U479" s="20">
        <f>IF($A479="","",IF(COUNTIFS('Sign-out log'!$B$2:$B$2001,$A479,'Sign-out log'!$A$2:$A$2001,"&lt;&gt;",'Sign-out log'!$H$2:$H$2001,"")&gt;0,"Out","Available"))</f>
        <v/>
      </c>
    </row>
    <row r="480">
      <c r="L480" s="16" t="n"/>
      <c r="M480" s="17" t="n"/>
      <c r="P480" s="17" t="n"/>
      <c r="Q480" s="18" t="n"/>
      <c r="S480" s="19">
        <f>IF(OR($P480="",$Q480=""),"",$P480+$Q480)</f>
        <v/>
      </c>
      <c r="T480" s="20">
        <f>IF($S480="","",IF($S480&lt;TODAY(),"Overdue",IF($S480-TODAY()&lt;=14,"Due within 14 days","OK")))</f>
        <v/>
      </c>
      <c r="U480" s="20">
        <f>IF($A480="","",IF(COUNTIFS('Sign-out log'!$B$2:$B$2001,$A480,'Sign-out log'!$A$2:$A$2001,"&lt;&gt;",'Sign-out log'!$H$2:$H$2001,"")&gt;0,"Out","Available"))</f>
        <v/>
      </c>
    </row>
    <row r="481">
      <c r="L481" s="16" t="n"/>
      <c r="M481" s="17" t="n"/>
      <c r="P481" s="17" t="n"/>
      <c r="Q481" s="18" t="n"/>
      <c r="S481" s="19">
        <f>IF(OR($P481="",$Q481=""),"",$P481+$Q481)</f>
        <v/>
      </c>
      <c r="T481" s="20">
        <f>IF($S481="","",IF($S481&lt;TODAY(),"Overdue",IF($S481-TODAY()&lt;=14,"Due within 14 days","OK")))</f>
        <v/>
      </c>
      <c r="U481" s="20">
        <f>IF($A481="","",IF(COUNTIFS('Sign-out log'!$B$2:$B$2001,$A481,'Sign-out log'!$A$2:$A$2001,"&lt;&gt;",'Sign-out log'!$H$2:$H$2001,"")&gt;0,"Out","Available"))</f>
        <v/>
      </c>
    </row>
    <row r="482">
      <c r="L482" s="16" t="n"/>
      <c r="M482" s="17" t="n"/>
      <c r="P482" s="17" t="n"/>
      <c r="Q482" s="18" t="n"/>
      <c r="S482" s="19">
        <f>IF(OR($P482="",$Q482=""),"",$P482+$Q482)</f>
        <v/>
      </c>
      <c r="T482" s="20">
        <f>IF($S482="","",IF($S482&lt;TODAY(),"Overdue",IF($S482-TODAY()&lt;=14,"Due within 14 days","OK")))</f>
        <v/>
      </c>
      <c r="U482" s="20">
        <f>IF($A482="","",IF(COUNTIFS('Sign-out log'!$B$2:$B$2001,$A482,'Sign-out log'!$A$2:$A$2001,"&lt;&gt;",'Sign-out log'!$H$2:$H$2001,"")&gt;0,"Out","Available"))</f>
        <v/>
      </c>
    </row>
    <row r="483">
      <c r="L483" s="16" t="n"/>
      <c r="M483" s="17" t="n"/>
      <c r="P483" s="17" t="n"/>
      <c r="Q483" s="18" t="n"/>
      <c r="S483" s="19">
        <f>IF(OR($P483="",$Q483=""),"",$P483+$Q483)</f>
        <v/>
      </c>
      <c r="T483" s="20">
        <f>IF($S483="","",IF($S483&lt;TODAY(),"Overdue",IF($S483-TODAY()&lt;=14,"Due within 14 days","OK")))</f>
        <v/>
      </c>
      <c r="U483" s="20">
        <f>IF($A483="","",IF(COUNTIFS('Sign-out log'!$B$2:$B$2001,$A483,'Sign-out log'!$A$2:$A$2001,"&lt;&gt;",'Sign-out log'!$H$2:$H$2001,"")&gt;0,"Out","Available"))</f>
        <v/>
      </c>
    </row>
    <row r="484">
      <c r="L484" s="16" t="n"/>
      <c r="M484" s="17" t="n"/>
      <c r="P484" s="17" t="n"/>
      <c r="Q484" s="18" t="n"/>
      <c r="S484" s="19">
        <f>IF(OR($P484="",$Q484=""),"",$P484+$Q484)</f>
        <v/>
      </c>
      <c r="T484" s="20">
        <f>IF($S484="","",IF($S484&lt;TODAY(),"Overdue",IF($S484-TODAY()&lt;=14,"Due within 14 days","OK")))</f>
        <v/>
      </c>
      <c r="U484" s="20">
        <f>IF($A484="","",IF(COUNTIFS('Sign-out log'!$B$2:$B$2001,$A484,'Sign-out log'!$A$2:$A$2001,"&lt;&gt;",'Sign-out log'!$H$2:$H$2001,"")&gt;0,"Out","Available"))</f>
        <v/>
      </c>
    </row>
    <row r="485">
      <c r="L485" s="16" t="n"/>
      <c r="M485" s="17" t="n"/>
      <c r="P485" s="17" t="n"/>
      <c r="Q485" s="18" t="n"/>
      <c r="S485" s="19">
        <f>IF(OR($P485="",$Q485=""),"",$P485+$Q485)</f>
        <v/>
      </c>
      <c r="T485" s="20">
        <f>IF($S485="","",IF($S485&lt;TODAY(),"Overdue",IF($S485-TODAY()&lt;=14,"Due within 14 days","OK")))</f>
        <v/>
      </c>
      <c r="U485" s="20">
        <f>IF($A485="","",IF(COUNTIFS('Sign-out log'!$B$2:$B$2001,$A485,'Sign-out log'!$A$2:$A$2001,"&lt;&gt;",'Sign-out log'!$H$2:$H$2001,"")&gt;0,"Out","Available"))</f>
        <v/>
      </c>
    </row>
    <row r="486">
      <c r="L486" s="16" t="n"/>
      <c r="M486" s="17" t="n"/>
      <c r="P486" s="17" t="n"/>
      <c r="Q486" s="18" t="n"/>
      <c r="S486" s="19">
        <f>IF(OR($P486="",$Q486=""),"",$P486+$Q486)</f>
        <v/>
      </c>
      <c r="T486" s="20">
        <f>IF($S486="","",IF($S486&lt;TODAY(),"Overdue",IF($S486-TODAY()&lt;=14,"Due within 14 days","OK")))</f>
        <v/>
      </c>
      <c r="U486" s="20">
        <f>IF($A486="","",IF(COUNTIFS('Sign-out log'!$B$2:$B$2001,$A486,'Sign-out log'!$A$2:$A$2001,"&lt;&gt;",'Sign-out log'!$H$2:$H$2001,"")&gt;0,"Out","Available"))</f>
        <v/>
      </c>
    </row>
    <row r="487">
      <c r="L487" s="16" t="n"/>
      <c r="M487" s="17" t="n"/>
      <c r="P487" s="17" t="n"/>
      <c r="Q487" s="18" t="n"/>
      <c r="S487" s="19">
        <f>IF(OR($P487="",$Q487=""),"",$P487+$Q487)</f>
        <v/>
      </c>
      <c r="T487" s="20">
        <f>IF($S487="","",IF($S487&lt;TODAY(),"Overdue",IF($S487-TODAY()&lt;=14,"Due within 14 days","OK")))</f>
        <v/>
      </c>
      <c r="U487" s="20">
        <f>IF($A487="","",IF(COUNTIFS('Sign-out log'!$B$2:$B$2001,$A487,'Sign-out log'!$A$2:$A$2001,"&lt;&gt;",'Sign-out log'!$H$2:$H$2001,"")&gt;0,"Out","Available"))</f>
        <v/>
      </c>
    </row>
    <row r="488">
      <c r="L488" s="16" t="n"/>
      <c r="M488" s="17" t="n"/>
      <c r="P488" s="17" t="n"/>
      <c r="Q488" s="18" t="n"/>
      <c r="S488" s="19">
        <f>IF(OR($P488="",$Q488=""),"",$P488+$Q488)</f>
        <v/>
      </c>
      <c r="T488" s="20">
        <f>IF($S488="","",IF($S488&lt;TODAY(),"Overdue",IF($S488-TODAY()&lt;=14,"Due within 14 days","OK")))</f>
        <v/>
      </c>
      <c r="U488" s="20">
        <f>IF($A488="","",IF(COUNTIFS('Sign-out log'!$B$2:$B$2001,$A488,'Sign-out log'!$A$2:$A$2001,"&lt;&gt;",'Sign-out log'!$H$2:$H$2001,"")&gt;0,"Out","Available"))</f>
        <v/>
      </c>
    </row>
    <row r="489">
      <c r="L489" s="16" t="n"/>
      <c r="M489" s="17" t="n"/>
      <c r="P489" s="17" t="n"/>
      <c r="Q489" s="18" t="n"/>
      <c r="S489" s="19">
        <f>IF(OR($P489="",$Q489=""),"",$P489+$Q489)</f>
        <v/>
      </c>
      <c r="T489" s="20">
        <f>IF($S489="","",IF($S489&lt;TODAY(),"Overdue",IF($S489-TODAY()&lt;=14,"Due within 14 days","OK")))</f>
        <v/>
      </c>
      <c r="U489" s="20">
        <f>IF($A489="","",IF(COUNTIFS('Sign-out log'!$B$2:$B$2001,$A489,'Sign-out log'!$A$2:$A$2001,"&lt;&gt;",'Sign-out log'!$H$2:$H$2001,"")&gt;0,"Out","Available"))</f>
        <v/>
      </c>
    </row>
    <row r="490">
      <c r="L490" s="16" t="n"/>
      <c r="M490" s="17" t="n"/>
      <c r="P490" s="17" t="n"/>
      <c r="Q490" s="18" t="n"/>
      <c r="S490" s="19">
        <f>IF(OR($P490="",$Q490=""),"",$P490+$Q490)</f>
        <v/>
      </c>
      <c r="T490" s="20">
        <f>IF($S490="","",IF($S490&lt;TODAY(),"Overdue",IF($S490-TODAY()&lt;=14,"Due within 14 days","OK")))</f>
        <v/>
      </c>
      <c r="U490" s="20">
        <f>IF($A490="","",IF(COUNTIFS('Sign-out log'!$B$2:$B$2001,$A490,'Sign-out log'!$A$2:$A$2001,"&lt;&gt;",'Sign-out log'!$H$2:$H$2001,"")&gt;0,"Out","Available"))</f>
        <v/>
      </c>
    </row>
    <row r="491">
      <c r="L491" s="16" t="n"/>
      <c r="M491" s="17" t="n"/>
      <c r="P491" s="17" t="n"/>
      <c r="Q491" s="18" t="n"/>
      <c r="S491" s="19">
        <f>IF(OR($P491="",$Q491=""),"",$P491+$Q491)</f>
        <v/>
      </c>
      <c r="T491" s="20">
        <f>IF($S491="","",IF($S491&lt;TODAY(),"Overdue",IF($S491-TODAY()&lt;=14,"Due within 14 days","OK")))</f>
        <v/>
      </c>
      <c r="U491" s="20">
        <f>IF($A491="","",IF(COUNTIFS('Sign-out log'!$B$2:$B$2001,$A491,'Sign-out log'!$A$2:$A$2001,"&lt;&gt;",'Sign-out log'!$H$2:$H$2001,"")&gt;0,"Out","Available"))</f>
        <v/>
      </c>
    </row>
    <row r="492">
      <c r="L492" s="16" t="n"/>
      <c r="M492" s="17" t="n"/>
      <c r="P492" s="17" t="n"/>
      <c r="Q492" s="18" t="n"/>
      <c r="S492" s="19">
        <f>IF(OR($P492="",$Q492=""),"",$P492+$Q492)</f>
        <v/>
      </c>
      <c r="T492" s="20">
        <f>IF($S492="","",IF($S492&lt;TODAY(),"Overdue",IF($S492-TODAY()&lt;=14,"Due within 14 days","OK")))</f>
        <v/>
      </c>
      <c r="U492" s="20">
        <f>IF($A492="","",IF(COUNTIFS('Sign-out log'!$B$2:$B$2001,$A492,'Sign-out log'!$A$2:$A$2001,"&lt;&gt;",'Sign-out log'!$H$2:$H$2001,"")&gt;0,"Out","Available"))</f>
        <v/>
      </c>
    </row>
    <row r="493">
      <c r="L493" s="16" t="n"/>
      <c r="M493" s="17" t="n"/>
      <c r="P493" s="17" t="n"/>
      <c r="Q493" s="18" t="n"/>
      <c r="S493" s="19">
        <f>IF(OR($P493="",$Q493=""),"",$P493+$Q493)</f>
        <v/>
      </c>
      <c r="T493" s="20">
        <f>IF($S493="","",IF($S493&lt;TODAY(),"Overdue",IF($S493-TODAY()&lt;=14,"Due within 14 days","OK")))</f>
        <v/>
      </c>
      <c r="U493" s="20">
        <f>IF($A493="","",IF(COUNTIFS('Sign-out log'!$B$2:$B$2001,$A493,'Sign-out log'!$A$2:$A$2001,"&lt;&gt;",'Sign-out log'!$H$2:$H$2001,"")&gt;0,"Out","Available"))</f>
        <v/>
      </c>
    </row>
    <row r="494">
      <c r="L494" s="16" t="n"/>
      <c r="M494" s="17" t="n"/>
      <c r="P494" s="17" t="n"/>
      <c r="Q494" s="18" t="n"/>
      <c r="S494" s="19">
        <f>IF(OR($P494="",$Q494=""),"",$P494+$Q494)</f>
        <v/>
      </c>
      <c r="T494" s="20">
        <f>IF($S494="","",IF($S494&lt;TODAY(),"Overdue",IF($S494-TODAY()&lt;=14,"Due within 14 days","OK")))</f>
        <v/>
      </c>
      <c r="U494" s="20">
        <f>IF($A494="","",IF(COUNTIFS('Sign-out log'!$B$2:$B$2001,$A494,'Sign-out log'!$A$2:$A$2001,"&lt;&gt;",'Sign-out log'!$H$2:$H$2001,"")&gt;0,"Out","Available"))</f>
        <v/>
      </c>
    </row>
    <row r="495">
      <c r="L495" s="16" t="n"/>
      <c r="M495" s="17" t="n"/>
      <c r="P495" s="17" t="n"/>
      <c r="Q495" s="18" t="n"/>
      <c r="S495" s="19">
        <f>IF(OR($P495="",$Q495=""),"",$P495+$Q495)</f>
        <v/>
      </c>
      <c r="T495" s="20">
        <f>IF($S495="","",IF($S495&lt;TODAY(),"Overdue",IF($S495-TODAY()&lt;=14,"Due within 14 days","OK")))</f>
        <v/>
      </c>
      <c r="U495" s="20">
        <f>IF($A495="","",IF(COUNTIFS('Sign-out log'!$B$2:$B$2001,$A495,'Sign-out log'!$A$2:$A$2001,"&lt;&gt;",'Sign-out log'!$H$2:$H$2001,"")&gt;0,"Out","Available"))</f>
        <v/>
      </c>
    </row>
    <row r="496">
      <c r="L496" s="16" t="n"/>
      <c r="M496" s="17" t="n"/>
      <c r="P496" s="17" t="n"/>
      <c r="Q496" s="18" t="n"/>
      <c r="S496" s="19">
        <f>IF(OR($P496="",$Q496=""),"",$P496+$Q496)</f>
        <v/>
      </c>
      <c r="T496" s="20">
        <f>IF($S496="","",IF($S496&lt;TODAY(),"Overdue",IF($S496-TODAY()&lt;=14,"Due within 14 days","OK")))</f>
        <v/>
      </c>
      <c r="U496" s="20">
        <f>IF($A496="","",IF(COUNTIFS('Sign-out log'!$B$2:$B$2001,$A496,'Sign-out log'!$A$2:$A$2001,"&lt;&gt;",'Sign-out log'!$H$2:$H$2001,"")&gt;0,"Out","Available"))</f>
        <v/>
      </c>
    </row>
    <row r="497">
      <c r="L497" s="16" t="n"/>
      <c r="M497" s="17" t="n"/>
      <c r="P497" s="17" t="n"/>
      <c r="Q497" s="18" t="n"/>
      <c r="S497" s="19">
        <f>IF(OR($P497="",$Q497=""),"",$P497+$Q497)</f>
        <v/>
      </c>
      <c r="T497" s="20">
        <f>IF($S497="","",IF($S497&lt;TODAY(),"Overdue",IF($S497-TODAY()&lt;=14,"Due within 14 days","OK")))</f>
        <v/>
      </c>
      <c r="U497" s="20">
        <f>IF($A497="","",IF(COUNTIFS('Sign-out log'!$B$2:$B$2001,$A497,'Sign-out log'!$A$2:$A$2001,"&lt;&gt;",'Sign-out log'!$H$2:$H$2001,"")&gt;0,"Out","Available"))</f>
        <v/>
      </c>
    </row>
    <row r="498">
      <c r="L498" s="16" t="n"/>
      <c r="M498" s="17" t="n"/>
      <c r="P498" s="17" t="n"/>
      <c r="Q498" s="18" t="n"/>
      <c r="S498" s="19">
        <f>IF(OR($P498="",$Q498=""),"",$P498+$Q498)</f>
        <v/>
      </c>
      <c r="T498" s="20">
        <f>IF($S498="","",IF($S498&lt;TODAY(),"Overdue",IF($S498-TODAY()&lt;=14,"Due within 14 days","OK")))</f>
        <v/>
      </c>
      <c r="U498" s="20">
        <f>IF($A498="","",IF(COUNTIFS('Sign-out log'!$B$2:$B$2001,$A498,'Sign-out log'!$A$2:$A$2001,"&lt;&gt;",'Sign-out log'!$H$2:$H$2001,"")&gt;0,"Out","Available"))</f>
        <v/>
      </c>
    </row>
    <row r="499">
      <c r="L499" s="16" t="n"/>
      <c r="M499" s="17" t="n"/>
      <c r="P499" s="17" t="n"/>
      <c r="Q499" s="18" t="n"/>
      <c r="S499" s="19">
        <f>IF(OR($P499="",$Q499=""),"",$P499+$Q499)</f>
        <v/>
      </c>
      <c r="T499" s="20">
        <f>IF($S499="","",IF($S499&lt;TODAY(),"Overdue",IF($S499-TODAY()&lt;=14,"Due within 14 days","OK")))</f>
        <v/>
      </c>
      <c r="U499" s="20">
        <f>IF($A499="","",IF(COUNTIFS('Sign-out log'!$B$2:$B$2001,$A499,'Sign-out log'!$A$2:$A$2001,"&lt;&gt;",'Sign-out log'!$H$2:$H$2001,"")&gt;0,"Out","Available"))</f>
        <v/>
      </c>
    </row>
    <row r="500">
      <c r="L500" s="16" t="n"/>
      <c r="M500" s="17" t="n"/>
      <c r="P500" s="17" t="n"/>
      <c r="Q500" s="18" t="n"/>
      <c r="S500" s="19">
        <f>IF(OR($P500="",$Q500=""),"",$P500+$Q500)</f>
        <v/>
      </c>
      <c r="T500" s="20">
        <f>IF($S500="","",IF($S500&lt;TODAY(),"Overdue",IF($S500-TODAY()&lt;=14,"Due within 14 days","OK")))</f>
        <v/>
      </c>
      <c r="U500" s="20">
        <f>IF($A500="","",IF(COUNTIFS('Sign-out log'!$B$2:$B$2001,$A500,'Sign-out log'!$A$2:$A$2001,"&lt;&gt;",'Sign-out log'!$H$2:$H$2001,"")&gt;0,"Out","Available"))</f>
        <v/>
      </c>
    </row>
    <row r="501">
      <c r="L501" s="16" t="n"/>
      <c r="M501" s="17" t="n"/>
      <c r="P501" s="17" t="n"/>
      <c r="Q501" s="18" t="n"/>
      <c r="S501" s="19">
        <f>IF(OR($P501="",$Q501=""),"",$P501+$Q501)</f>
        <v/>
      </c>
      <c r="T501" s="20">
        <f>IF($S501="","",IF($S501&lt;TODAY(),"Overdue",IF($S501-TODAY()&lt;=14,"Due within 14 days","OK")))</f>
        <v/>
      </c>
      <c r="U501" s="20">
        <f>IF($A501="","",IF(COUNTIFS('Sign-out log'!$B$2:$B$2001,$A501,'Sign-out log'!$A$2:$A$2001,"&lt;&gt;",'Sign-out log'!$H$2:$H$2001,"")&gt;0,"Out","Available"))</f>
        <v/>
      </c>
    </row>
  </sheetData>
  <autoFilter ref="A1:U501"/>
  <dataValidations count="6">
    <dataValidation sqref="C2:C501" showDropDown="0" showInputMessage="0" showErrorMessage="1" allowBlank="1" errorTitle="Category" error="Choose a value from the list (edit the list on the Lists sheet)." prompt="Choose from the list" type="list" errorStyle="warning">
      <formula1>Lists!$A$2:$A$11</formula1>
    </dataValidation>
    <dataValidation sqref="J2:J501" showDropDown="0" showInputMessage="0" showErrorMessage="1" allowBlank="1" errorTitle="Condition" error="Choose a value from the list (edit the list on the Lists sheet)." prompt="Choose from the list" type="list" errorStyle="warning">
      <formula1>Lists!$B$2:$B$6</formula1>
    </dataValidation>
    <dataValidation sqref="K2:K501" showDropDown="0" showInputMessage="0" showErrorMessage="1" allowBlank="1" errorTitle="Status" error="Choose a value from the list (edit the list on the Lists sheet)." prompt="Choose from the list" type="list" errorStyle="warning">
      <formula1>Lists!$C$2:$C$8</formula1>
    </dataValidation>
    <dataValidation sqref="N2:N501" showDropDown="0" showInputMessage="0" showErrorMessage="1" allowBlank="1" errorTitle="Tag type" error="Choose a value from the list (edit the list on the Lists sheet)." prompt="Choose from the list" type="list" errorStyle="warning">
      <formula1>Lists!$D$2:$D$6</formula1>
    </dataValidation>
    <dataValidation sqref="M2:M501" showDropDown="0" showInputMessage="0" showErrorMessage="0" allowBlank="1" errorTitle="Date expected" error="Enter a real date, e.g. 2026-01-31 (YYYY-MM-DD)." type="date" errorStyle="warning" operator="greaterThan">
      <formula1>1</formula1>
    </dataValidation>
    <dataValidation sqref="P2:P501" showDropDown="0" showInputMessage="0" showErrorMessage="0" allowBlank="1" errorTitle="Date expected" error="Enter a real date, e.g. 2026-01-31 (YYYY-MM-DD)." type="date" errorStyle="warning" operator="greaterThan">
      <formula1>1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01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16" customWidth="1" min="4" max="4"/>
    <col width="18" customWidth="1" min="5" max="5"/>
    <col width="11" customWidth="1" min="6" max="6"/>
    <col width="12" customWidth="1" min="7" max="7"/>
    <col width="12" customWidth="1" min="8" max="8"/>
    <col width="11" customWidth="1" min="9" max="9"/>
    <col width="14" customWidth="1" min="10" max="10"/>
    <col width="26" customWidth="1" min="11" max="11"/>
    <col width="9" customWidth="1" min="12" max="12"/>
    <col width="11" customWidth="1" min="13" max="13"/>
    <col width="10" customWidth="1" min="14" max="14"/>
  </cols>
  <sheetData>
    <row r="1" ht="32" customHeight="1">
      <c r="A1" s="10" t="inlineStr">
        <is>
          <t>Date out</t>
        </is>
      </c>
      <c r="B1" s="10" t="inlineStr">
        <is>
          <t>Asset ID</t>
        </is>
      </c>
      <c r="C1" s="11" t="inlineStr">
        <is>
          <t>Equipment</t>
        </is>
      </c>
      <c r="D1" s="10" t="inlineStr">
        <is>
          <t>Issued to</t>
        </is>
      </c>
      <c r="E1" s="10" t="inlineStr">
        <is>
          <t>Job / site</t>
        </is>
      </c>
      <c r="F1" s="10" t="inlineStr">
        <is>
          <t>Condition out</t>
        </is>
      </c>
      <c r="G1" s="10" t="inlineStr">
        <is>
          <t>Due back</t>
        </is>
      </c>
      <c r="H1" s="10" t="inlineStr">
        <is>
          <t>Date returned</t>
        </is>
      </c>
      <c r="I1" s="10" t="inlineStr">
        <is>
          <t>Condition in</t>
        </is>
      </c>
      <c r="J1" s="10" t="inlineStr">
        <is>
          <t>Received by</t>
        </is>
      </c>
      <c r="K1" s="10" t="inlineStr">
        <is>
          <t>Notes</t>
        </is>
      </c>
      <c r="L1" s="11" t="inlineStr">
        <is>
          <t>Days out</t>
        </is>
      </c>
      <c r="M1" s="11" t="inlineStr">
        <is>
          <t>Status</t>
        </is>
      </c>
      <c r="N1" s="11" t="inlineStr">
        <is>
          <t>Days overdue</t>
        </is>
      </c>
    </row>
    <row r="2">
      <c r="A2" s="14" t="n">
        <v>46293</v>
      </c>
      <c r="B2" s="12" t="inlineStr">
        <is>
          <t>EQ-0101</t>
        </is>
      </c>
      <c r="C2" s="12">
        <f>IF($B2="","",IFERROR(INDEX('Equipment register'!$B$2:$B$501,MATCH($B2,'Equipment register'!$A$2:$A$501,0)),"Not in register"))</f>
        <v/>
      </c>
      <c r="D2" s="12" t="inlineStr">
        <is>
          <t>David Ochieng</t>
        </is>
      </c>
      <c r="E2" s="12" t="inlineStr">
        <is>
          <t>Job 2614 — Riverside flats</t>
        </is>
      </c>
      <c r="F2" s="12" t="inlineStr">
        <is>
          <t>Good</t>
        </is>
      </c>
      <c r="G2" s="14" t="n">
        <v>46297</v>
      </c>
      <c r="H2" s="14" t="n">
        <v>46300</v>
      </c>
      <c r="I2" s="12" t="inlineStr">
        <is>
          <t>Good</t>
        </is>
      </c>
      <c r="J2" s="12" t="inlineStr">
        <is>
          <t>Store keeper</t>
        </is>
      </c>
      <c r="K2" s="12" t="inlineStr">
        <is>
          <t>Example row — delete before use (returned 3 days late)</t>
        </is>
      </c>
      <c r="L2" s="15">
        <f>IF($A2="","",IF($H2="",TODAY(),$H2)-$A2)</f>
        <v/>
      </c>
      <c r="M2" s="12">
        <f>IF($A2="","",IF($H2&lt;&gt;"","Returned",IF(AND($G2&lt;&gt;"",TODAY()&gt;$G2),"Overdue","Out")))</f>
        <v/>
      </c>
      <c r="N2" s="15">
        <f>IF(OR($A2="",$G2=""),"",MAX(0,IF($H2="",TODAY(),$H2)-$G2))</f>
        <v/>
      </c>
    </row>
    <row r="3">
      <c r="A3" s="14" t="n">
        <v>46296</v>
      </c>
      <c r="B3" s="12" t="inlineStr">
        <is>
          <t>EQ-0102</t>
        </is>
      </c>
      <c r="C3" s="12">
        <f>IF($B3="","",IFERROR(INDEX('Equipment register'!$B$2:$B$501,MATCH($B3,'Equipment register'!$A$2:$A$501,0)),"Not in register"))</f>
        <v/>
      </c>
      <c r="D3" s="12" t="inlineStr">
        <is>
          <t>Sarah Mushi</t>
        </is>
      </c>
      <c r="E3" s="12" t="inlineStr">
        <is>
          <t>Job 2620 — school extension</t>
        </is>
      </c>
      <c r="F3" s="12" t="inlineStr">
        <is>
          <t>Good</t>
        </is>
      </c>
      <c r="G3" s="14" t="n">
        <v>46301</v>
      </c>
      <c r="H3" s="14" t="n"/>
      <c r="I3" s="12" t="n"/>
      <c r="J3" s="12" t="n"/>
      <c r="K3" s="12" t="inlineStr">
        <is>
          <t>Example row — delete before use</t>
        </is>
      </c>
      <c r="L3" s="15">
        <f>IF($A3="","",IF($H3="",TODAY(),$H3)-$A3)</f>
        <v/>
      </c>
      <c r="M3" s="12">
        <f>IF($A3="","",IF($H3&lt;&gt;"","Returned",IF(AND($G3&lt;&gt;"",TODAY()&gt;$G3),"Overdue","Out")))</f>
        <v/>
      </c>
      <c r="N3" s="15">
        <f>IF(OR($A3="",$G3=""),"",MAX(0,IF($H3="",TODAY(),$H3)-$G3))</f>
        <v/>
      </c>
    </row>
    <row r="4">
      <c r="A4" s="14" t="n">
        <v>46301</v>
      </c>
      <c r="B4" s="12" t="inlineStr">
        <is>
          <t>EQ-0103</t>
        </is>
      </c>
      <c r="C4" s="12">
        <f>IF($B4="","",IFERROR(INDEX('Equipment register'!$B$2:$B$501,MATCH($B4,'Equipment register'!$A$2:$A$501,0)),"Not in register"))</f>
        <v/>
      </c>
      <c r="D4" s="12" t="inlineStr">
        <is>
          <t>Peter Otieno</t>
        </is>
      </c>
      <c r="E4" s="12" t="inlineStr">
        <is>
          <t>Job 2622 — site power</t>
        </is>
      </c>
      <c r="F4" s="12" t="inlineStr">
        <is>
          <t>Fair</t>
        </is>
      </c>
      <c r="G4" s="14" t="n">
        <v>46374</v>
      </c>
      <c r="H4" s="14" t="n"/>
      <c r="I4" s="12" t="n"/>
      <c r="J4" s="12" t="n"/>
      <c r="K4" s="12" t="inlineStr">
        <is>
          <t>Example row — delete before use</t>
        </is>
      </c>
      <c r="L4" s="15">
        <f>IF($A4="","",IF($H4="",TODAY(),$H4)-$A4)</f>
        <v/>
      </c>
      <c r="M4" s="12">
        <f>IF($A4="","",IF($H4&lt;&gt;"","Returned",IF(AND($G4&lt;&gt;"",TODAY()&gt;$G4),"Overdue","Out")))</f>
        <v/>
      </c>
      <c r="N4" s="15">
        <f>IF(OR($A4="",$G4=""),"",MAX(0,IF($H4="",TODAY(),$H4)-$G4))</f>
        <v/>
      </c>
    </row>
    <row r="5">
      <c r="A5" s="17" t="n"/>
      <c r="C5" s="20">
        <f>IF($B5="","",IFERROR(INDEX('Equipment register'!$B$2:$B$501,MATCH($B5,'Equipment register'!$A$2:$A$501,0)),"Not in register"))</f>
        <v/>
      </c>
      <c r="G5" s="17" t="n"/>
      <c r="H5" s="17" t="n"/>
      <c r="L5" s="21">
        <f>IF($A5="","",IF($H5="",TODAY(),$H5)-$A5)</f>
        <v/>
      </c>
      <c r="M5" s="20">
        <f>IF($A5="","",IF($H5&lt;&gt;"","Returned",IF(AND($G5&lt;&gt;"",TODAY()&gt;$G5),"Overdue","Out")))</f>
        <v/>
      </c>
      <c r="N5" s="21">
        <f>IF(OR($A5="",$G5=""),"",MAX(0,IF($H5="",TODAY(),$H5)-$G5))</f>
        <v/>
      </c>
    </row>
    <row r="6">
      <c r="A6" s="17" t="n"/>
      <c r="C6" s="20">
        <f>IF($B6="","",IFERROR(INDEX('Equipment register'!$B$2:$B$501,MATCH($B6,'Equipment register'!$A$2:$A$501,0)),"Not in register"))</f>
        <v/>
      </c>
      <c r="G6" s="17" t="n"/>
      <c r="H6" s="17" t="n"/>
      <c r="L6" s="21">
        <f>IF($A6="","",IF($H6="",TODAY(),$H6)-$A6)</f>
        <v/>
      </c>
      <c r="M6" s="20">
        <f>IF($A6="","",IF($H6&lt;&gt;"","Returned",IF(AND($G6&lt;&gt;"",TODAY()&gt;$G6),"Overdue","Out")))</f>
        <v/>
      </c>
      <c r="N6" s="21">
        <f>IF(OR($A6="",$G6=""),"",MAX(0,IF($H6="",TODAY(),$H6)-$G6))</f>
        <v/>
      </c>
    </row>
    <row r="7">
      <c r="A7" s="17" t="n"/>
      <c r="C7" s="20">
        <f>IF($B7="","",IFERROR(INDEX('Equipment register'!$B$2:$B$501,MATCH($B7,'Equipment register'!$A$2:$A$501,0)),"Not in register"))</f>
        <v/>
      </c>
      <c r="G7" s="17" t="n"/>
      <c r="H7" s="17" t="n"/>
      <c r="L7" s="21">
        <f>IF($A7="","",IF($H7="",TODAY(),$H7)-$A7)</f>
        <v/>
      </c>
      <c r="M7" s="20">
        <f>IF($A7="","",IF($H7&lt;&gt;"","Returned",IF(AND($G7&lt;&gt;"",TODAY()&gt;$G7),"Overdue","Out")))</f>
        <v/>
      </c>
      <c r="N7" s="21">
        <f>IF(OR($A7="",$G7=""),"",MAX(0,IF($H7="",TODAY(),$H7)-$G7))</f>
        <v/>
      </c>
    </row>
    <row r="8">
      <c r="A8" s="17" t="n"/>
      <c r="C8" s="20">
        <f>IF($B8="","",IFERROR(INDEX('Equipment register'!$B$2:$B$501,MATCH($B8,'Equipment register'!$A$2:$A$501,0)),"Not in register"))</f>
        <v/>
      </c>
      <c r="G8" s="17" t="n"/>
      <c r="H8" s="17" t="n"/>
      <c r="L8" s="21">
        <f>IF($A8="","",IF($H8="",TODAY(),$H8)-$A8)</f>
        <v/>
      </c>
      <c r="M8" s="20">
        <f>IF($A8="","",IF($H8&lt;&gt;"","Returned",IF(AND($G8&lt;&gt;"",TODAY()&gt;$G8),"Overdue","Out")))</f>
        <v/>
      </c>
      <c r="N8" s="21">
        <f>IF(OR($A8="",$G8=""),"",MAX(0,IF($H8="",TODAY(),$H8)-$G8))</f>
        <v/>
      </c>
    </row>
    <row r="9">
      <c r="A9" s="17" t="n"/>
      <c r="C9" s="20">
        <f>IF($B9="","",IFERROR(INDEX('Equipment register'!$B$2:$B$501,MATCH($B9,'Equipment register'!$A$2:$A$501,0)),"Not in register"))</f>
        <v/>
      </c>
      <c r="G9" s="17" t="n"/>
      <c r="H9" s="17" t="n"/>
      <c r="L9" s="21">
        <f>IF($A9="","",IF($H9="",TODAY(),$H9)-$A9)</f>
        <v/>
      </c>
      <c r="M9" s="20">
        <f>IF($A9="","",IF($H9&lt;&gt;"","Returned",IF(AND($G9&lt;&gt;"",TODAY()&gt;$G9),"Overdue","Out")))</f>
        <v/>
      </c>
      <c r="N9" s="21">
        <f>IF(OR($A9="",$G9=""),"",MAX(0,IF($H9="",TODAY(),$H9)-$G9))</f>
        <v/>
      </c>
    </row>
    <row r="10">
      <c r="A10" s="17" t="n"/>
      <c r="C10" s="20">
        <f>IF($B10="","",IFERROR(INDEX('Equipment register'!$B$2:$B$501,MATCH($B10,'Equipment register'!$A$2:$A$501,0)),"Not in register"))</f>
        <v/>
      </c>
      <c r="G10" s="17" t="n"/>
      <c r="H10" s="17" t="n"/>
      <c r="L10" s="21">
        <f>IF($A10="","",IF($H10="",TODAY(),$H10)-$A10)</f>
        <v/>
      </c>
      <c r="M10" s="20">
        <f>IF($A10="","",IF($H10&lt;&gt;"","Returned",IF(AND($G10&lt;&gt;"",TODAY()&gt;$G10),"Overdue","Out")))</f>
        <v/>
      </c>
      <c r="N10" s="21">
        <f>IF(OR($A10="",$G10=""),"",MAX(0,IF($H10="",TODAY(),$H10)-$G10))</f>
        <v/>
      </c>
    </row>
    <row r="11">
      <c r="A11" s="17" t="n"/>
      <c r="C11" s="20">
        <f>IF($B11="","",IFERROR(INDEX('Equipment register'!$B$2:$B$501,MATCH($B11,'Equipment register'!$A$2:$A$501,0)),"Not in register"))</f>
        <v/>
      </c>
      <c r="G11" s="17" t="n"/>
      <c r="H11" s="17" t="n"/>
      <c r="L11" s="21">
        <f>IF($A11="","",IF($H11="",TODAY(),$H11)-$A11)</f>
        <v/>
      </c>
      <c r="M11" s="20">
        <f>IF($A11="","",IF($H11&lt;&gt;"","Returned",IF(AND($G11&lt;&gt;"",TODAY()&gt;$G11),"Overdue","Out")))</f>
        <v/>
      </c>
      <c r="N11" s="21">
        <f>IF(OR($A11="",$G11=""),"",MAX(0,IF($H11="",TODAY(),$H11)-$G11))</f>
        <v/>
      </c>
    </row>
    <row r="12">
      <c r="A12" s="17" t="n"/>
      <c r="C12" s="20">
        <f>IF($B12="","",IFERROR(INDEX('Equipment register'!$B$2:$B$501,MATCH($B12,'Equipment register'!$A$2:$A$501,0)),"Not in register"))</f>
        <v/>
      </c>
      <c r="G12" s="17" t="n"/>
      <c r="H12" s="17" t="n"/>
      <c r="L12" s="21">
        <f>IF($A12="","",IF($H12="",TODAY(),$H12)-$A12)</f>
        <v/>
      </c>
      <c r="M12" s="20">
        <f>IF($A12="","",IF($H12&lt;&gt;"","Returned",IF(AND($G12&lt;&gt;"",TODAY()&gt;$G12),"Overdue","Out")))</f>
        <v/>
      </c>
      <c r="N12" s="21">
        <f>IF(OR($A12="",$G12=""),"",MAX(0,IF($H12="",TODAY(),$H12)-$G12))</f>
        <v/>
      </c>
    </row>
    <row r="13">
      <c r="A13" s="17" t="n"/>
      <c r="C13" s="20">
        <f>IF($B13="","",IFERROR(INDEX('Equipment register'!$B$2:$B$501,MATCH($B13,'Equipment register'!$A$2:$A$501,0)),"Not in register"))</f>
        <v/>
      </c>
      <c r="G13" s="17" t="n"/>
      <c r="H13" s="17" t="n"/>
      <c r="L13" s="21">
        <f>IF($A13="","",IF($H13="",TODAY(),$H13)-$A13)</f>
        <v/>
      </c>
      <c r="M13" s="20">
        <f>IF($A13="","",IF($H13&lt;&gt;"","Returned",IF(AND($G13&lt;&gt;"",TODAY()&gt;$G13),"Overdue","Out")))</f>
        <v/>
      </c>
      <c r="N13" s="21">
        <f>IF(OR($A13="",$G13=""),"",MAX(0,IF($H13="",TODAY(),$H13)-$G13))</f>
        <v/>
      </c>
    </row>
    <row r="14">
      <c r="A14" s="17" t="n"/>
      <c r="C14" s="20">
        <f>IF($B14="","",IFERROR(INDEX('Equipment register'!$B$2:$B$501,MATCH($B14,'Equipment register'!$A$2:$A$501,0)),"Not in register"))</f>
        <v/>
      </c>
      <c r="G14" s="17" t="n"/>
      <c r="H14" s="17" t="n"/>
      <c r="L14" s="21">
        <f>IF($A14="","",IF($H14="",TODAY(),$H14)-$A14)</f>
        <v/>
      </c>
      <c r="M14" s="20">
        <f>IF($A14="","",IF($H14&lt;&gt;"","Returned",IF(AND($G14&lt;&gt;"",TODAY()&gt;$G14),"Overdue","Out")))</f>
        <v/>
      </c>
      <c r="N14" s="21">
        <f>IF(OR($A14="",$G14=""),"",MAX(0,IF($H14="",TODAY(),$H14)-$G14))</f>
        <v/>
      </c>
    </row>
    <row r="15">
      <c r="A15" s="17" t="n"/>
      <c r="C15" s="20">
        <f>IF($B15="","",IFERROR(INDEX('Equipment register'!$B$2:$B$501,MATCH($B15,'Equipment register'!$A$2:$A$501,0)),"Not in register"))</f>
        <v/>
      </c>
      <c r="G15" s="17" t="n"/>
      <c r="H15" s="17" t="n"/>
      <c r="L15" s="21">
        <f>IF($A15="","",IF($H15="",TODAY(),$H15)-$A15)</f>
        <v/>
      </c>
      <c r="M15" s="20">
        <f>IF($A15="","",IF($H15&lt;&gt;"","Returned",IF(AND($G15&lt;&gt;"",TODAY()&gt;$G15),"Overdue","Out")))</f>
        <v/>
      </c>
      <c r="N15" s="21">
        <f>IF(OR($A15="",$G15=""),"",MAX(0,IF($H15="",TODAY(),$H15)-$G15))</f>
        <v/>
      </c>
    </row>
    <row r="16">
      <c r="A16" s="17" t="n"/>
      <c r="C16" s="20">
        <f>IF($B16="","",IFERROR(INDEX('Equipment register'!$B$2:$B$501,MATCH($B16,'Equipment register'!$A$2:$A$501,0)),"Not in register"))</f>
        <v/>
      </c>
      <c r="G16" s="17" t="n"/>
      <c r="H16" s="17" t="n"/>
      <c r="L16" s="21">
        <f>IF($A16="","",IF($H16="",TODAY(),$H16)-$A16)</f>
        <v/>
      </c>
      <c r="M16" s="20">
        <f>IF($A16="","",IF($H16&lt;&gt;"","Returned",IF(AND($G16&lt;&gt;"",TODAY()&gt;$G16),"Overdue","Out")))</f>
        <v/>
      </c>
      <c r="N16" s="21">
        <f>IF(OR($A16="",$G16=""),"",MAX(0,IF($H16="",TODAY(),$H16)-$G16))</f>
        <v/>
      </c>
    </row>
    <row r="17">
      <c r="A17" s="17" t="n"/>
      <c r="C17" s="20">
        <f>IF($B17="","",IFERROR(INDEX('Equipment register'!$B$2:$B$501,MATCH($B17,'Equipment register'!$A$2:$A$501,0)),"Not in register"))</f>
        <v/>
      </c>
      <c r="G17" s="17" t="n"/>
      <c r="H17" s="17" t="n"/>
      <c r="L17" s="21">
        <f>IF($A17="","",IF($H17="",TODAY(),$H17)-$A17)</f>
        <v/>
      </c>
      <c r="M17" s="20">
        <f>IF($A17="","",IF($H17&lt;&gt;"","Returned",IF(AND($G17&lt;&gt;"",TODAY()&gt;$G17),"Overdue","Out")))</f>
        <v/>
      </c>
      <c r="N17" s="21">
        <f>IF(OR($A17="",$G17=""),"",MAX(0,IF($H17="",TODAY(),$H17)-$G17))</f>
        <v/>
      </c>
    </row>
    <row r="18">
      <c r="A18" s="17" t="n"/>
      <c r="C18" s="20">
        <f>IF($B18="","",IFERROR(INDEX('Equipment register'!$B$2:$B$501,MATCH($B18,'Equipment register'!$A$2:$A$501,0)),"Not in register"))</f>
        <v/>
      </c>
      <c r="G18" s="17" t="n"/>
      <c r="H18" s="17" t="n"/>
      <c r="L18" s="21">
        <f>IF($A18="","",IF($H18="",TODAY(),$H18)-$A18)</f>
        <v/>
      </c>
      <c r="M18" s="20">
        <f>IF($A18="","",IF($H18&lt;&gt;"","Returned",IF(AND($G18&lt;&gt;"",TODAY()&gt;$G18),"Overdue","Out")))</f>
        <v/>
      </c>
      <c r="N18" s="21">
        <f>IF(OR($A18="",$G18=""),"",MAX(0,IF($H18="",TODAY(),$H18)-$G18))</f>
        <v/>
      </c>
    </row>
    <row r="19">
      <c r="A19" s="17" t="n"/>
      <c r="C19" s="20">
        <f>IF($B19="","",IFERROR(INDEX('Equipment register'!$B$2:$B$501,MATCH($B19,'Equipment register'!$A$2:$A$501,0)),"Not in register"))</f>
        <v/>
      </c>
      <c r="G19" s="17" t="n"/>
      <c r="H19" s="17" t="n"/>
      <c r="L19" s="21">
        <f>IF($A19="","",IF($H19="",TODAY(),$H19)-$A19)</f>
        <v/>
      </c>
      <c r="M19" s="20">
        <f>IF($A19="","",IF($H19&lt;&gt;"","Returned",IF(AND($G19&lt;&gt;"",TODAY()&gt;$G19),"Overdue","Out")))</f>
        <v/>
      </c>
      <c r="N19" s="21">
        <f>IF(OR($A19="",$G19=""),"",MAX(0,IF($H19="",TODAY(),$H19)-$G19))</f>
        <v/>
      </c>
    </row>
    <row r="20">
      <c r="A20" s="17" t="n"/>
      <c r="C20" s="20">
        <f>IF($B20="","",IFERROR(INDEX('Equipment register'!$B$2:$B$501,MATCH($B20,'Equipment register'!$A$2:$A$501,0)),"Not in register"))</f>
        <v/>
      </c>
      <c r="G20" s="17" t="n"/>
      <c r="H20" s="17" t="n"/>
      <c r="L20" s="21">
        <f>IF($A20="","",IF($H20="",TODAY(),$H20)-$A20)</f>
        <v/>
      </c>
      <c r="M20" s="20">
        <f>IF($A20="","",IF($H20&lt;&gt;"","Returned",IF(AND($G20&lt;&gt;"",TODAY()&gt;$G20),"Overdue","Out")))</f>
        <v/>
      </c>
      <c r="N20" s="21">
        <f>IF(OR($A20="",$G20=""),"",MAX(0,IF($H20="",TODAY(),$H20)-$G20))</f>
        <v/>
      </c>
    </row>
    <row r="21">
      <c r="A21" s="17" t="n"/>
      <c r="C21" s="20">
        <f>IF($B21="","",IFERROR(INDEX('Equipment register'!$B$2:$B$501,MATCH($B21,'Equipment register'!$A$2:$A$501,0)),"Not in register"))</f>
        <v/>
      </c>
      <c r="G21" s="17" t="n"/>
      <c r="H21" s="17" t="n"/>
      <c r="L21" s="21">
        <f>IF($A21="","",IF($H21="",TODAY(),$H21)-$A21)</f>
        <v/>
      </c>
      <c r="M21" s="20">
        <f>IF($A21="","",IF($H21&lt;&gt;"","Returned",IF(AND($G21&lt;&gt;"",TODAY()&gt;$G21),"Overdue","Out")))</f>
        <v/>
      </c>
      <c r="N21" s="21">
        <f>IF(OR($A21="",$G21=""),"",MAX(0,IF($H21="",TODAY(),$H21)-$G21))</f>
        <v/>
      </c>
    </row>
    <row r="22">
      <c r="A22" s="17" t="n"/>
      <c r="C22" s="20">
        <f>IF($B22="","",IFERROR(INDEX('Equipment register'!$B$2:$B$501,MATCH($B22,'Equipment register'!$A$2:$A$501,0)),"Not in register"))</f>
        <v/>
      </c>
      <c r="G22" s="17" t="n"/>
      <c r="H22" s="17" t="n"/>
      <c r="L22" s="21">
        <f>IF($A22="","",IF($H22="",TODAY(),$H22)-$A22)</f>
        <v/>
      </c>
      <c r="M22" s="20">
        <f>IF($A22="","",IF($H22&lt;&gt;"","Returned",IF(AND($G22&lt;&gt;"",TODAY()&gt;$G22),"Overdue","Out")))</f>
        <v/>
      </c>
      <c r="N22" s="21">
        <f>IF(OR($A22="",$G22=""),"",MAX(0,IF($H22="",TODAY(),$H22)-$G22))</f>
        <v/>
      </c>
    </row>
    <row r="23">
      <c r="A23" s="17" t="n"/>
      <c r="C23" s="20">
        <f>IF($B23="","",IFERROR(INDEX('Equipment register'!$B$2:$B$501,MATCH($B23,'Equipment register'!$A$2:$A$501,0)),"Not in register"))</f>
        <v/>
      </c>
      <c r="G23" s="17" t="n"/>
      <c r="H23" s="17" t="n"/>
      <c r="L23" s="21">
        <f>IF($A23="","",IF($H23="",TODAY(),$H23)-$A23)</f>
        <v/>
      </c>
      <c r="M23" s="20">
        <f>IF($A23="","",IF($H23&lt;&gt;"","Returned",IF(AND($G23&lt;&gt;"",TODAY()&gt;$G23),"Overdue","Out")))</f>
        <v/>
      </c>
      <c r="N23" s="21">
        <f>IF(OR($A23="",$G23=""),"",MAX(0,IF($H23="",TODAY(),$H23)-$G23))</f>
        <v/>
      </c>
    </row>
    <row r="24">
      <c r="A24" s="17" t="n"/>
      <c r="C24" s="20">
        <f>IF($B24="","",IFERROR(INDEX('Equipment register'!$B$2:$B$501,MATCH($B24,'Equipment register'!$A$2:$A$501,0)),"Not in register"))</f>
        <v/>
      </c>
      <c r="G24" s="17" t="n"/>
      <c r="H24" s="17" t="n"/>
      <c r="L24" s="21">
        <f>IF($A24="","",IF($H24="",TODAY(),$H24)-$A24)</f>
        <v/>
      </c>
      <c r="M24" s="20">
        <f>IF($A24="","",IF($H24&lt;&gt;"","Returned",IF(AND($G24&lt;&gt;"",TODAY()&gt;$G24),"Overdue","Out")))</f>
        <v/>
      </c>
      <c r="N24" s="21">
        <f>IF(OR($A24="",$G24=""),"",MAX(0,IF($H24="",TODAY(),$H24)-$G24))</f>
        <v/>
      </c>
    </row>
    <row r="25">
      <c r="A25" s="17" t="n"/>
      <c r="C25" s="20">
        <f>IF($B25="","",IFERROR(INDEX('Equipment register'!$B$2:$B$501,MATCH($B25,'Equipment register'!$A$2:$A$501,0)),"Not in register"))</f>
        <v/>
      </c>
      <c r="G25" s="17" t="n"/>
      <c r="H25" s="17" t="n"/>
      <c r="L25" s="21">
        <f>IF($A25="","",IF($H25="",TODAY(),$H25)-$A25)</f>
        <v/>
      </c>
      <c r="M25" s="20">
        <f>IF($A25="","",IF($H25&lt;&gt;"","Returned",IF(AND($G25&lt;&gt;"",TODAY()&gt;$G25),"Overdue","Out")))</f>
        <v/>
      </c>
      <c r="N25" s="21">
        <f>IF(OR($A25="",$G25=""),"",MAX(0,IF($H25="",TODAY(),$H25)-$G25))</f>
        <v/>
      </c>
    </row>
    <row r="26">
      <c r="A26" s="17" t="n"/>
      <c r="C26" s="20">
        <f>IF($B26="","",IFERROR(INDEX('Equipment register'!$B$2:$B$501,MATCH($B26,'Equipment register'!$A$2:$A$501,0)),"Not in register"))</f>
        <v/>
      </c>
      <c r="G26" s="17" t="n"/>
      <c r="H26" s="17" t="n"/>
      <c r="L26" s="21">
        <f>IF($A26="","",IF($H26="",TODAY(),$H26)-$A26)</f>
        <v/>
      </c>
      <c r="M26" s="20">
        <f>IF($A26="","",IF($H26&lt;&gt;"","Returned",IF(AND($G26&lt;&gt;"",TODAY()&gt;$G26),"Overdue","Out")))</f>
        <v/>
      </c>
      <c r="N26" s="21">
        <f>IF(OR($A26="",$G26=""),"",MAX(0,IF($H26="",TODAY(),$H26)-$G26))</f>
        <v/>
      </c>
    </row>
    <row r="27">
      <c r="A27" s="17" t="n"/>
      <c r="C27" s="20">
        <f>IF($B27="","",IFERROR(INDEX('Equipment register'!$B$2:$B$501,MATCH($B27,'Equipment register'!$A$2:$A$501,0)),"Not in register"))</f>
        <v/>
      </c>
      <c r="G27" s="17" t="n"/>
      <c r="H27" s="17" t="n"/>
      <c r="L27" s="21">
        <f>IF($A27="","",IF($H27="",TODAY(),$H27)-$A27)</f>
        <v/>
      </c>
      <c r="M27" s="20">
        <f>IF($A27="","",IF($H27&lt;&gt;"","Returned",IF(AND($G27&lt;&gt;"",TODAY()&gt;$G27),"Overdue","Out")))</f>
        <v/>
      </c>
      <c r="N27" s="21">
        <f>IF(OR($A27="",$G27=""),"",MAX(0,IF($H27="",TODAY(),$H27)-$G27))</f>
        <v/>
      </c>
    </row>
    <row r="28">
      <c r="A28" s="17" t="n"/>
      <c r="C28" s="20">
        <f>IF($B28="","",IFERROR(INDEX('Equipment register'!$B$2:$B$501,MATCH($B28,'Equipment register'!$A$2:$A$501,0)),"Not in register"))</f>
        <v/>
      </c>
      <c r="G28" s="17" t="n"/>
      <c r="H28" s="17" t="n"/>
      <c r="L28" s="21">
        <f>IF($A28="","",IF($H28="",TODAY(),$H28)-$A28)</f>
        <v/>
      </c>
      <c r="M28" s="20">
        <f>IF($A28="","",IF($H28&lt;&gt;"","Returned",IF(AND($G28&lt;&gt;"",TODAY()&gt;$G28),"Overdue","Out")))</f>
        <v/>
      </c>
      <c r="N28" s="21">
        <f>IF(OR($A28="",$G28=""),"",MAX(0,IF($H28="",TODAY(),$H28)-$G28))</f>
        <v/>
      </c>
    </row>
    <row r="29">
      <c r="A29" s="17" t="n"/>
      <c r="C29" s="20">
        <f>IF($B29="","",IFERROR(INDEX('Equipment register'!$B$2:$B$501,MATCH($B29,'Equipment register'!$A$2:$A$501,0)),"Not in register"))</f>
        <v/>
      </c>
      <c r="G29" s="17" t="n"/>
      <c r="H29" s="17" t="n"/>
      <c r="L29" s="21">
        <f>IF($A29="","",IF($H29="",TODAY(),$H29)-$A29)</f>
        <v/>
      </c>
      <c r="M29" s="20">
        <f>IF($A29="","",IF($H29&lt;&gt;"","Returned",IF(AND($G29&lt;&gt;"",TODAY()&gt;$G29),"Overdue","Out")))</f>
        <v/>
      </c>
      <c r="N29" s="21">
        <f>IF(OR($A29="",$G29=""),"",MAX(0,IF($H29="",TODAY(),$H29)-$G29))</f>
        <v/>
      </c>
    </row>
    <row r="30">
      <c r="A30" s="17" t="n"/>
      <c r="C30" s="20">
        <f>IF($B30="","",IFERROR(INDEX('Equipment register'!$B$2:$B$501,MATCH($B30,'Equipment register'!$A$2:$A$501,0)),"Not in register"))</f>
        <v/>
      </c>
      <c r="G30" s="17" t="n"/>
      <c r="H30" s="17" t="n"/>
      <c r="L30" s="21">
        <f>IF($A30="","",IF($H30="",TODAY(),$H30)-$A30)</f>
        <v/>
      </c>
      <c r="M30" s="20">
        <f>IF($A30="","",IF($H30&lt;&gt;"","Returned",IF(AND($G30&lt;&gt;"",TODAY()&gt;$G30),"Overdue","Out")))</f>
        <v/>
      </c>
      <c r="N30" s="21">
        <f>IF(OR($A30="",$G30=""),"",MAX(0,IF($H30="",TODAY(),$H30)-$G30))</f>
        <v/>
      </c>
    </row>
    <row r="31">
      <c r="A31" s="17" t="n"/>
      <c r="C31" s="20">
        <f>IF($B31="","",IFERROR(INDEX('Equipment register'!$B$2:$B$501,MATCH($B31,'Equipment register'!$A$2:$A$501,0)),"Not in register"))</f>
        <v/>
      </c>
      <c r="G31" s="17" t="n"/>
      <c r="H31" s="17" t="n"/>
      <c r="L31" s="21">
        <f>IF($A31="","",IF($H31="",TODAY(),$H31)-$A31)</f>
        <v/>
      </c>
      <c r="M31" s="20">
        <f>IF($A31="","",IF($H31&lt;&gt;"","Returned",IF(AND($G31&lt;&gt;"",TODAY()&gt;$G31),"Overdue","Out")))</f>
        <v/>
      </c>
      <c r="N31" s="21">
        <f>IF(OR($A31="",$G31=""),"",MAX(0,IF($H31="",TODAY(),$H31)-$G31))</f>
        <v/>
      </c>
    </row>
    <row r="32">
      <c r="A32" s="17" t="n"/>
      <c r="C32" s="20">
        <f>IF($B32="","",IFERROR(INDEX('Equipment register'!$B$2:$B$501,MATCH($B32,'Equipment register'!$A$2:$A$501,0)),"Not in register"))</f>
        <v/>
      </c>
      <c r="G32" s="17" t="n"/>
      <c r="H32" s="17" t="n"/>
      <c r="L32" s="21">
        <f>IF($A32="","",IF($H32="",TODAY(),$H32)-$A32)</f>
        <v/>
      </c>
      <c r="M32" s="20">
        <f>IF($A32="","",IF($H32&lt;&gt;"","Returned",IF(AND($G32&lt;&gt;"",TODAY()&gt;$G32),"Overdue","Out")))</f>
        <v/>
      </c>
      <c r="N32" s="21">
        <f>IF(OR($A32="",$G32=""),"",MAX(0,IF($H32="",TODAY(),$H32)-$G32))</f>
        <v/>
      </c>
    </row>
    <row r="33">
      <c r="A33" s="17" t="n"/>
      <c r="C33" s="20">
        <f>IF($B33="","",IFERROR(INDEX('Equipment register'!$B$2:$B$501,MATCH($B33,'Equipment register'!$A$2:$A$501,0)),"Not in register"))</f>
        <v/>
      </c>
      <c r="G33" s="17" t="n"/>
      <c r="H33" s="17" t="n"/>
      <c r="L33" s="21">
        <f>IF($A33="","",IF($H33="",TODAY(),$H33)-$A33)</f>
        <v/>
      </c>
      <c r="M33" s="20">
        <f>IF($A33="","",IF($H33&lt;&gt;"","Returned",IF(AND($G33&lt;&gt;"",TODAY()&gt;$G33),"Overdue","Out")))</f>
        <v/>
      </c>
      <c r="N33" s="21">
        <f>IF(OR($A33="",$G33=""),"",MAX(0,IF($H33="",TODAY(),$H33)-$G33))</f>
        <v/>
      </c>
    </row>
    <row r="34">
      <c r="A34" s="17" t="n"/>
      <c r="C34" s="20">
        <f>IF($B34="","",IFERROR(INDEX('Equipment register'!$B$2:$B$501,MATCH($B34,'Equipment register'!$A$2:$A$501,0)),"Not in register"))</f>
        <v/>
      </c>
      <c r="G34" s="17" t="n"/>
      <c r="H34" s="17" t="n"/>
      <c r="L34" s="21">
        <f>IF($A34="","",IF($H34="",TODAY(),$H34)-$A34)</f>
        <v/>
      </c>
      <c r="M34" s="20">
        <f>IF($A34="","",IF($H34&lt;&gt;"","Returned",IF(AND($G34&lt;&gt;"",TODAY()&gt;$G34),"Overdue","Out")))</f>
        <v/>
      </c>
      <c r="N34" s="21">
        <f>IF(OR($A34="",$G34=""),"",MAX(0,IF($H34="",TODAY(),$H34)-$G34))</f>
        <v/>
      </c>
    </row>
    <row r="35">
      <c r="A35" s="17" t="n"/>
      <c r="C35" s="20">
        <f>IF($B35="","",IFERROR(INDEX('Equipment register'!$B$2:$B$501,MATCH($B35,'Equipment register'!$A$2:$A$501,0)),"Not in register"))</f>
        <v/>
      </c>
      <c r="G35" s="17" t="n"/>
      <c r="H35" s="17" t="n"/>
      <c r="L35" s="21">
        <f>IF($A35="","",IF($H35="",TODAY(),$H35)-$A35)</f>
        <v/>
      </c>
      <c r="M35" s="20">
        <f>IF($A35="","",IF($H35&lt;&gt;"","Returned",IF(AND($G35&lt;&gt;"",TODAY()&gt;$G35),"Overdue","Out")))</f>
        <v/>
      </c>
      <c r="N35" s="21">
        <f>IF(OR($A35="",$G35=""),"",MAX(0,IF($H35="",TODAY(),$H35)-$G35))</f>
        <v/>
      </c>
    </row>
    <row r="36">
      <c r="A36" s="17" t="n"/>
      <c r="C36" s="20">
        <f>IF($B36="","",IFERROR(INDEX('Equipment register'!$B$2:$B$501,MATCH($B36,'Equipment register'!$A$2:$A$501,0)),"Not in register"))</f>
        <v/>
      </c>
      <c r="G36" s="17" t="n"/>
      <c r="H36" s="17" t="n"/>
      <c r="L36" s="21">
        <f>IF($A36="","",IF($H36="",TODAY(),$H36)-$A36)</f>
        <v/>
      </c>
      <c r="M36" s="20">
        <f>IF($A36="","",IF($H36&lt;&gt;"","Returned",IF(AND($G36&lt;&gt;"",TODAY()&gt;$G36),"Overdue","Out")))</f>
        <v/>
      </c>
      <c r="N36" s="21">
        <f>IF(OR($A36="",$G36=""),"",MAX(0,IF($H36="",TODAY(),$H36)-$G36))</f>
        <v/>
      </c>
    </row>
    <row r="37">
      <c r="A37" s="17" t="n"/>
      <c r="C37" s="20">
        <f>IF($B37="","",IFERROR(INDEX('Equipment register'!$B$2:$B$501,MATCH($B37,'Equipment register'!$A$2:$A$501,0)),"Not in register"))</f>
        <v/>
      </c>
      <c r="G37" s="17" t="n"/>
      <c r="H37" s="17" t="n"/>
      <c r="L37" s="21">
        <f>IF($A37="","",IF($H37="",TODAY(),$H37)-$A37)</f>
        <v/>
      </c>
      <c r="M37" s="20">
        <f>IF($A37="","",IF($H37&lt;&gt;"","Returned",IF(AND($G37&lt;&gt;"",TODAY()&gt;$G37),"Overdue","Out")))</f>
        <v/>
      </c>
      <c r="N37" s="21">
        <f>IF(OR($A37="",$G37=""),"",MAX(0,IF($H37="",TODAY(),$H37)-$G37))</f>
        <v/>
      </c>
    </row>
    <row r="38">
      <c r="A38" s="17" t="n"/>
      <c r="C38" s="20">
        <f>IF($B38="","",IFERROR(INDEX('Equipment register'!$B$2:$B$501,MATCH($B38,'Equipment register'!$A$2:$A$501,0)),"Not in register"))</f>
        <v/>
      </c>
      <c r="G38" s="17" t="n"/>
      <c r="H38" s="17" t="n"/>
      <c r="L38" s="21">
        <f>IF($A38="","",IF($H38="",TODAY(),$H38)-$A38)</f>
        <v/>
      </c>
      <c r="M38" s="20">
        <f>IF($A38="","",IF($H38&lt;&gt;"","Returned",IF(AND($G38&lt;&gt;"",TODAY()&gt;$G38),"Overdue","Out")))</f>
        <v/>
      </c>
      <c r="N38" s="21">
        <f>IF(OR($A38="",$G38=""),"",MAX(0,IF($H38="",TODAY(),$H38)-$G38))</f>
        <v/>
      </c>
    </row>
    <row r="39">
      <c r="A39" s="17" t="n"/>
      <c r="C39" s="20">
        <f>IF($B39="","",IFERROR(INDEX('Equipment register'!$B$2:$B$501,MATCH($B39,'Equipment register'!$A$2:$A$501,0)),"Not in register"))</f>
        <v/>
      </c>
      <c r="G39" s="17" t="n"/>
      <c r="H39" s="17" t="n"/>
      <c r="L39" s="21">
        <f>IF($A39="","",IF($H39="",TODAY(),$H39)-$A39)</f>
        <v/>
      </c>
      <c r="M39" s="20">
        <f>IF($A39="","",IF($H39&lt;&gt;"","Returned",IF(AND($G39&lt;&gt;"",TODAY()&gt;$G39),"Overdue","Out")))</f>
        <v/>
      </c>
      <c r="N39" s="21">
        <f>IF(OR($A39="",$G39=""),"",MAX(0,IF($H39="",TODAY(),$H39)-$G39))</f>
        <v/>
      </c>
    </row>
    <row r="40">
      <c r="A40" s="17" t="n"/>
      <c r="C40" s="20">
        <f>IF($B40="","",IFERROR(INDEX('Equipment register'!$B$2:$B$501,MATCH($B40,'Equipment register'!$A$2:$A$501,0)),"Not in register"))</f>
        <v/>
      </c>
      <c r="G40" s="17" t="n"/>
      <c r="H40" s="17" t="n"/>
      <c r="L40" s="21">
        <f>IF($A40="","",IF($H40="",TODAY(),$H40)-$A40)</f>
        <v/>
      </c>
      <c r="M40" s="20">
        <f>IF($A40="","",IF($H40&lt;&gt;"","Returned",IF(AND($G40&lt;&gt;"",TODAY()&gt;$G40),"Overdue","Out")))</f>
        <v/>
      </c>
      <c r="N40" s="21">
        <f>IF(OR($A40="",$G40=""),"",MAX(0,IF($H40="",TODAY(),$H40)-$G40))</f>
        <v/>
      </c>
    </row>
    <row r="41">
      <c r="A41" s="17" t="n"/>
      <c r="C41" s="20">
        <f>IF($B41="","",IFERROR(INDEX('Equipment register'!$B$2:$B$501,MATCH($B41,'Equipment register'!$A$2:$A$501,0)),"Not in register"))</f>
        <v/>
      </c>
      <c r="G41" s="17" t="n"/>
      <c r="H41" s="17" t="n"/>
      <c r="L41" s="21">
        <f>IF($A41="","",IF($H41="",TODAY(),$H41)-$A41)</f>
        <v/>
      </c>
      <c r="M41" s="20">
        <f>IF($A41="","",IF($H41&lt;&gt;"","Returned",IF(AND($G41&lt;&gt;"",TODAY()&gt;$G41),"Overdue","Out")))</f>
        <v/>
      </c>
      <c r="N41" s="21">
        <f>IF(OR($A41="",$G41=""),"",MAX(0,IF($H41="",TODAY(),$H41)-$G41))</f>
        <v/>
      </c>
    </row>
    <row r="42">
      <c r="A42" s="17" t="n"/>
      <c r="C42" s="20">
        <f>IF($B42="","",IFERROR(INDEX('Equipment register'!$B$2:$B$501,MATCH($B42,'Equipment register'!$A$2:$A$501,0)),"Not in register"))</f>
        <v/>
      </c>
      <c r="G42" s="17" t="n"/>
      <c r="H42" s="17" t="n"/>
      <c r="L42" s="21">
        <f>IF($A42="","",IF($H42="",TODAY(),$H42)-$A42)</f>
        <v/>
      </c>
      <c r="M42" s="20">
        <f>IF($A42="","",IF($H42&lt;&gt;"","Returned",IF(AND($G42&lt;&gt;"",TODAY()&gt;$G42),"Overdue","Out")))</f>
        <v/>
      </c>
      <c r="N42" s="21">
        <f>IF(OR($A42="",$G42=""),"",MAX(0,IF($H42="",TODAY(),$H42)-$G42))</f>
        <v/>
      </c>
    </row>
    <row r="43">
      <c r="A43" s="17" t="n"/>
      <c r="C43" s="20">
        <f>IF($B43="","",IFERROR(INDEX('Equipment register'!$B$2:$B$501,MATCH($B43,'Equipment register'!$A$2:$A$501,0)),"Not in register"))</f>
        <v/>
      </c>
      <c r="G43" s="17" t="n"/>
      <c r="H43" s="17" t="n"/>
      <c r="L43" s="21">
        <f>IF($A43="","",IF($H43="",TODAY(),$H43)-$A43)</f>
        <v/>
      </c>
      <c r="M43" s="20">
        <f>IF($A43="","",IF($H43&lt;&gt;"","Returned",IF(AND($G43&lt;&gt;"",TODAY()&gt;$G43),"Overdue","Out")))</f>
        <v/>
      </c>
      <c r="N43" s="21">
        <f>IF(OR($A43="",$G43=""),"",MAX(0,IF($H43="",TODAY(),$H43)-$G43))</f>
        <v/>
      </c>
    </row>
    <row r="44">
      <c r="A44" s="17" t="n"/>
      <c r="C44" s="20">
        <f>IF($B44="","",IFERROR(INDEX('Equipment register'!$B$2:$B$501,MATCH($B44,'Equipment register'!$A$2:$A$501,0)),"Not in register"))</f>
        <v/>
      </c>
      <c r="G44" s="17" t="n"/>
      <c r="H44" s="17" t="n"/>
      <c r="L44" s="21">
        <f>IF($A44="","",IF($H44="",TODAY(),$H44)-$A44)</f>
        <v/>
      </c>
      <c r="M44" s="20">
        <f>IF($A44="","",IF($H44&lt;&gt;"","Returned",IF(AND($G44&lt;&gt;"",TODAY()&gt;$G44),"Overdue","Out")))</f>
        <v/>
      </c>
      <c r="N44" s="21">
        <f>IF(OR($A44="",$G44=""),"",MAX(0,IF($H44="",TODAY(),$H44)-$G44))</f>
        <v/>
      </c>
    </row>
    <row r="45">
      <c r="A45" s="17" t="n"/>
      <c r="C45" s="20">
        <f>IF($B45="","",IFERROR(INDEX('Equipment register'!$B$2:$B$501,MATCH($B45,'Equipment register'!$A$2:$A$501,0)),"Not in register"))</f>
        <v/>
      </c>
      <c r="G45" s="17" t="n"/>
      <c r="H45" s="17" t="n"/>
      <c r="L45" s="21">
        <f>IF($A45="","",IF($H45="",TODAY(),$H45)-$A45)</f>
        <v/>
      </c>
      <c r="M45" s="20">
        <f>IF($A45="","",IF($H45&lt;&gt;"","Returned",IF(AND($G45&lt;&gt;"",TODAY()&gt;$G45),"Overdue","Out")))</f>
        <v/>
      </c>
      <c r="N45" s="21">
        <f>IF(OR($A45="",$G45=""),"",MAX(0,IF($H45="",TODAY(),$H45)-$G45))</f>
        <v/>
      </c>
    </row>
    <row r="46">
      <c r="A46" s="17" t="n"/>
      <c r="C46" s="20">
        <f>IF($B46="","",IFERROR(INDEX('Equipment register'!$B$2:$B$501,MATCH($B46,'Equipment register'!$A$2:$A$501,0)),"Not in register"))</f>
        <v/>
      </c>
      <c r="G46" s="17" t="n"/>
      <c r="H46" s="17" t="n"/>
      <c r="L46" s="21">
        <f>IF($A46="","",IF($H46="",TODAY(),$H46)-$A46)</f>
        <v/>
      </c>
      <c r="M46" s="20">
        <f>IF($A46="","",IF($H46&lt;&gt;"","Returned",IF(AND($G46&lt;&gt;"",TODAY()&gt;$G46),"Overdue","Out")))</f>
        <v/>
      </c>
      <c r="N46" s="21">
        <f>IF(OR($A46="",$G46=""),"",MAX(0,IF($H46="",TODAY(),$H46)-$G46))</f>
        <v/>
      </c>
    </row>
    <row r="47">
      <c r="A47" s="17" t="n"/>
      <c r="C47" s="20">
        <f>IF($B47="","",IFERROR(INDEX('Equipment register'!$B$2:$B$501,MATCH($B47,'Equipment register'!$A$2:$A$501,0)),"Not in register"))</f>
        <v/>
      </c>
      <c r="G47" s="17" t="n"/>
      <c r="H47" s="17" t="n"/>
      <c r="L47" s="21">
        <f>IF($A47="","",IF($H47="",TODAY(),$H47)-$A47)</f>
        <v/>
      </c>
      <c r="M47" s="20">
        <f>IF($A47="","",IF($H47&lt;&gt;"","Returned",IF(AND($G47&lt;&gt;"",TODAY()&gt;$G47),"Overdue","Out")))</f>
        <v/>
      </c>
      <c r="N47" s="21">
        <f>IF(OR($A47="",$G47=""),"",MAX(0,IF($H47="",TODAY(),$H47)-$G47))</f>
        <v/>
      </c>
    </row>
    <row r="48">
      <c r="A48" s="17" t="n"/>
      <c r="C48" s="20">
        <f>IF($B48="","",IFERROR(INDEX('Equipment register'!$B$2:$B$501,MATCH($B48,'Equipment register'!$A$2:$A$501,0)),"Not in register"))</f>
        <v/>
      </c>
      <c r="G48" s="17" t="n"/>
      <c r="H48" s="17" t="n"/>
      <c r="L48" s="21">
        <f>IF($A48="","",IF($H48="",TODAY(),$H48)-$A48)</f>
        <v/>
      </c>
      <c r="M48" s="20">
        <f>IF($A48="","",IF($H48&lt;&gt;"","Returned",IF(AND($G48&lt;&gt;"",TODAY()&gt;$G48),"Overdue","Out")))</f>
        <v/>
      </c>
      <c r="N48" s="21">
        <f>IF(OR($A48="",$G48=""),"",MAX(0,IF($H48="",TODAY(),$H48)-$G48))</f>
        <v/>
      </c>
    </row>
    <row r="49">
      <c r="A49" s="17" t="n"/>
      <c r="C49" s="20">
        <f>IF($B49="","",IFERROR(INDEX('Equipment register'!$B$2:$B$501,MATCH($B49,'Equipment register'!$A$2:$A$501,0)),"Not in register"))</f>
        <v/>
      </c>
      <c r="G49" s="17" t="n"/>
      <c r="H49" s="17" t="n"/>
      <c r="L49" s="21">
        <f>IF($A49="","",IF($H49="",TODAY(),$H49)-$A49)</f>
        <v/>
      </c>
      <c r="M49" s="20">
        <f>IF($A49="","",IF($H49&lt;&gt;"","Returned",IF(AND($G49&lt;&gt;"",TODAY()&gt;$G49),"Overdue","Out")))</f>
        <v/>
      </c>
      <c r="N49" s="21">
        <f>IF(OR($A49="",$G49=""),"",MAX(0,IF($H49="",TODAY(),$H49)-$G49))</f>
        <v/>
      </c>
    </row>
    <row r="50">
      <c r="A50" s="17" t="n"/>
      <c r="C50" s="20">
        <f>IF($B50="","",IFERROR(INDEX('Equipment register'!$B$2:$B$501,MATCH($B50,'Equipment register'!$A$2:$A$501,0)),"Not in register"))</f>
        <v/>
      </c>
      <c r="G50" s="17" t="n"/>
      <c r="H50" s="17" t="n"/>
      <c r="L50" s="21">
        <f>IF($A50="","",IF($H50="",TODAY(),$H50)-$A50)</f>
        <v/>
      </c>
      <c r="M50" s="20">
        <f>IF($A50="","",IF($H50&lt;&gt;"","Returned",IF(AND($G50&lt;&gt;"",TODAY()&gt;$G50),"Overdue","Out")))</f>
        <v/>
      </c>
      <c r="N50" s="21">
        <f>IF(OR($A50="",$G50=""),"",MAX(0,IF($H50="",TODAY(),$H50)-$G50))</f>
        <v/>
      </c>
    </row>
    <row r="51">
      <c r="A51" s="17" t="n"/>
      <c r="C51" s="20">
        <f>IF($B51="","",IFERROR(INDEX('Equipment register'!$B$2:$B$501,MATCH($B51,'Equipment register'!$A$2:$A$501,0)),"Not in register"))</f>
        <v/>
      </c>
      <c r="G51" s="17" t="n"/>
      <c r="H51" s="17" t="n"/>
      <c r="L51" s="21">
        <f>IF($A51="","",IF($H51="",TODAY(),$H51)-$A51)</f>
        <v/>
      </c>
      <c r="M51" s="20">
        <f>IF($A51="","",IF($H51&lt;&gt;"","Returned",IF(AND($G51&lt;&gt;"",TODAY()&gt;$G51),"Overdue","Out")))</f>
        <v/>
      </c>
      <c r="N51" s="21">
        <f>IF(OR($A51="",$G51=""),"",MAX(0,IF($H51="",TODAY(),$H51)-$G51))</f>
        <v/>
      </c>
    </row>
    <row r="52">
      <c r="A52" s="17" t="n"/>
      <c r="C52" s="20">
        <f>IF($B52="","",IFERROR(INDEX('Equipment register'!$B$2:$B$501,MATCH($B52,'Equipment register'!$A$2:$A$501,0)),"Not in register"))</f>
        <v/>
      </c>
      <c r="G52" s="17" t="n"/>
      <c r="H52" s="17" t="n"/>
      <c r="L52" s="21">
        <f>IF($A52="","",IF($H52="",TODAY(),$H52)-$A52)</f>
        <v/>
      </c>
      <c r="M52" s="20">
        <f>IF($A52="","",IF($H52&lt;&gt;"","Returned",IF(AND($G52&lt;&gt;"",TODAY()&gt;$G52),"Overdue","Out")))</f>
        <v/>
      </c>
      <c r="N52" s="21">
        <f>IF(OR($A52="",$G52=""),"",MAX(0,IF($H52="",TODAY(),$H52)-$G52))</f>
        <v/>
      </c>
    </row>
    <row r="53">
      <c r="A53" s="17" t="n"/>
      <c r="C53" s="20">
        <f>IF($B53="","",IFERROR(INDEX('Equipment register'!$B$2:$B$501,MATCH($B53,'Equipment register'!$A$2:$A$501,0)),"Not in register"))</f>
        <v/>
      </c>
      <c r="G53" s="17" t="n"/>
      <c r="H53" s="17" t="n"/>
      <c r="L53" s="21">
        <f>IF($A53="","",IF($H53="",TODAY(),$H53)-$A53)</f>
        <v/>
      </c>
      <c r="M53" s="20">
        <f>IF($A53="","",IF($H53&lt;&gt;"","Returned",IF(AND($G53&lt;&gt;"",TODAY()&gt;$G53),"Overdue","Out")))</f>
        <v/>
      </c>
      <c r="N53" s="21">
        <f>IF(OR($A53="",$G53=""),"",MAX(0,IF($H53="",TODAY(),$H53)-$G53))</f>
        <v/>
      </c>
    </row>
    <row r="54">
      <c r="A54" s="17" t="n"/>
      <c r="C54" s="20">
        <f>IF($B54="","",IFERROR(INDEX('Equipment register'!$B$2:$B$501,MATCH($B54,'Equipment register'!$A$2:$A$501,0)),"Not in register"))</f>
        <v/>
      </c>
      <c r="G54" s="17" t="n"/>
      <c r="H54" s="17" t="n"/>
      <c r="L54" s="21">
        <f>IF($A54="","",IF($H54="",TODAY(),$H54)-$A54)</f>
        <v/>
      </c>
      <c r="M54" s="20">
        <f>IF($A54="","",IF($H54&lt;&gt;"","Returned",IF(AND($G54&lt;&gt;"",TODAY()&gt;$G54),"Overdue","Out")))</f>
        <v/>
      </c>
      <c r="N54" s="21">
        <f>IF(OR($A54="",$G54=""),"",MAX(0,IF($H54="",TODAY(),$H54)-$G54))</f>
        <v/>
      </c>
    </row>
    <row r="55">
      <c r="A55" s="17" t="n"/>
      <c r="C55" s="20">
        <f>IF($B55="","",IFERROR(INDEX('Equipment register'!$B$2:$B$501,MATCH($B55,'Equipment register'!$A$2:$A$501,0)),"Not in register"))</f>
        <v/>
      </c>
      <c r="G55" s="17" t="n"/>
      <c r="H55" s="17" t="n"/>
      <c r="L55" s="21">
        <f>IF($A55="","",IF($H55="",TODAY(),$H55)-$A55)</f>
        <v/>
      </c>
      <c r="M55" s="20">
        <f>IF($A55="","",IF($H55&lt;&gt;"","Returned",IF(AND($G55&lt;&gt;"",TODAY()&gt;$G55),"Overdue","Out")))</f>
        <v/>
      </c>
      <c r="N55" s="21">
        <f>IF(OR($A55="",$G55=""),"",MAX(0,IF($H55="",TODAY(),$H55)-$G55))</f>
        <v/>
      </c>
    </row>
    <row r="56">
      <c r="A56" s="17" t="n"/>
      <c r="C56" s="20">
        <f>IF($B56="","",IFERROR(INDEX('Equipment register'!$B$2:$B$501,MATCH($B56,'Equipment register'!$A$2:$A$501,0)),"Not in register"))</f>
        <v/>
      </c>
      <c r="G56" s="17" t="n"/>
      <c r="H56" s="17" t="n"/>
      <c r="L56" s="21">
        <f>IF($A56="","",IF($H56="",TODAY(),$H56)-$A56)</f>
        <v/>
      </c>
      <c r="M56" s="20">
        <f>IF($A56="","",IF($H56&lt;&gt;"","Returned",IF(AND($G56&lt;&gt;"",TODAY()&gt;$G56),"Overdue","Out")))</f>
        <v/>
      </c>
      <c r="N56" s="21">
        <f>IF(OR($A56="",$G56=""),"",MAX(0,IF($H56="",TODAY(),$H56)-$G56))</f>
        <v/>
      </c>
    </row>
    <row r="57">
      <c r="A57" s="17" t="n"/>
      <c r="C57" s="20">
        <f>IF($B57="","",IFERROR(INDEX('Equipment register'!$B$2:$B$501,MATCH($B57,'Equipment register'!$A$2:$A$501,0)),"Not in register"))</f>
        <v/>
      </c>
      <c r="G57" s="17" t="n"/>
      <c r="H57" s="17" t="n"/>
      <c r="L57" s="21">
        <f>IF($A57="","",IF($H57="",TODAY(),$H57)-$A57)</f>
        <v/>
      </c>
      <c r="M57" s="20">
        <f>IF($A57="","",IF($H57&lt;&gt;"","Returned",IF(AND($G57&lt;&gt;"",TODAY()&gt;$G57),"Overdue","Out")))</f>
        <v/>
      </c>
      <c r="N57" s="21">
        <f>IF(OR($A57="",$G57=""),"",MAX(0,IF($H57="",TODAY(),$H57)-$G57))</f>
        <v/>
      </c>
    </row>
    <row r="58">
      <c r="A58" s="17" t="n"/>
      <c r="C58" s="20">
        <f>IF($B58="","",IFERROR(INDEX('Equipment register'!$B$2:$B$501,MATCH($B58,'Equipment register'!$A$2:$A$501,0)),"Not in register"))</f>
        <v/>
      </c>
      <c r="G58" s="17" t="n"/>
      <c r="H58" s="17" t="n"/>
      <c r="L58" s="21">
        <f>IF($A58="","",IF($H58="",TODAY(),$H58)-$A58)</f>
        <v/>
      </c>
      <c r="M58" s="20">
        <f>IF($A58="","",IF($H58&lt;&gt;"","Returned",IF(AND($G58&lt;&gt;"",TODAY()&gt;$G58),"Overdue","Out")))</f>
        <v/>
      </c>
      <c r="N58" s="21">
        <f>IF(OR($A58="",$G58=""),"",MAX(0,IF($H58="",TODAY(),$H58)-$G58))</f>
        <v/>
      </c>
    </row>
    <row r="59">
      <c r="A59" s="17" t="n"/>
      <c r="C59" s="20">
        <f>IF($B59="","",IFERROR(INDEX('Equipment register'!$B$2:$B$501,MATCH($B59,'Equipment register'!$A$2:$A$501,0)),"Not in register"))</f>
        <v/>
      </c>
      <c r="G59" s="17" t="n"/>
      <c r="H59" s="17" t="n"/>
      <c r="L59" s="21">
        <f>IF($A59="","",IF($H59="",TODAY(),$H59)-$A59)</f>
        <v/>
      </c>
      <c r="M59" s="20">
        <f>IF($A59="","",IF($H59&lt;&gt;"","Returned",IF(AND($G59&lt;&gt;"",TODAY()&gt;$G59),"Overdue","Out")))</f>
        <v/>
      </c>
      <c r="N59" s="21">
        <f>IF(OR($A59="",$G59=""),"",MAX(0,IF($H59="",TODAY(),$H59)-$G59))</f>
        <v/>
      </c>
    </row>
    <row r="60">
      <c r="A60" s="17" t="n"/>
      <c r="C60" s="20">
        <f>IF($B60="","",IFERROR(INDEX('Equipment register'!$B$2:$B$501,MATCH($B60,'Equipment register'!$A$2:$A$501,0)),"Not in register"))</f>
        <v/>
      </c>
      <c r="G60" s="17" t="n"/>
      <c r="H60" s="17" t="n"/>
      <c r="L60" s="21">
        <f>IF($A60="","",IF($H60="",TODAY(),$H60)-$A60)</f>
        <v/>
      </c>
      <c r="M60" s="20">
        <f>IF($A60="","",IF($H60&lt;&gt;"","Returned",IF(AND($G60&lt;&gt;"",TODAY()&gt;$G60),"Overdue","Out")))</f>
        <v/>
      </c>
      <c r="N60" s="21">
        <f>IF(OR($A60="",$G60=""),"",MAX(0,IF($H60="",TODAY(),$H60)-$G60))</f>
        <v/>
      </c>
    </row>
    <row r="61">
      <c r="A61" s="17" t="n"/>
      <c r="C61" s="20">
        <f>IF($B61="","",IFERROR(INDEX('Equipment register'!$B$2:$B$501,MATCH($B61,'Equipment register'!$A$2:$A$501,0)),"Not in register"))</f>
        <v/>
      </c>
      <c r="G61" s="17" t="n"/>
      <c r="H61" s="17" t="n"/>
      <c r="L61" s="21">
        <f>IF($A61="","",IF($H61="",TODAY(),$H61)-$A61)</f>
        <v/>
      </c>
      <c r="M61" s="20">
        <f>IF($A61="","",IF($H61&lt;&gt;"","Returned",IF(AND($G61&lt;&gt;"",TODAY()&gt;$G61),"Overdue","Out")))</f>
        <v/>
      </c>
      <c r="N61" s="21">
        <f>IF(OR($A61="",$G61=""),"",MAX(0,IF($H61="",TODAY(),$H61)-$G61))</f>
        <v/>
      </c>
    </row>
    <row r="62">
      <c r="A62" s="17" t="n"/>
      <c r="C62" s="20">
        <f>IF($B62="","",IFERROR(INDEX('Equipment register'!$B$2:$B$501,MATCH($B62,'Equipment register'!$A$2:$A$501,0)),"Not in register"))</f>
        <v/>
      </c>
      <c r="G62" s="17" t="n"/>
      <c r="H62" s="17" t="n"/>
      <c r="L62" s="21">
        <f>IF($A62="","",IF($H62="",TODAY(),$H62)-$A62)</f>
        <v/>
      </c>
      <c r="M62" s="20">
        <f>IF($A62="","",IF($H62&lt;&gt;"","Returned",IF(AND($G62&lt;&gt;"",TODAY()&gt;$G62),"Overdue","Out")))</f>
        <v/>
      </c>
      <c r="N62" s="21">
        <f>IF(OR($A62="",$G62=""),"",MAX(0,IF($H62="",TODAY(),$H62)-$G62))</f>
        <v/>
      </c>
    </row>
    <row r="63">
      <c r="A63" s="17" t="n"/>
      <c r="C63" s="20">
        <f>IF($B63="","",IFERROR(INDEX('Equipment register'!$B$2:$B$501,MATCH($B63,'Equipment register'!$A$2:$A$501,0)),"Not in register"))</f>
        <v/>
      </c>
      <c r="G63" s="17" t="n"/>
      <c r="H63" s="17" t="n"/>
      <c r="L63" s="21">
        <f>IF($A63="","",IF($H63="",TODAY(),$H63)-$A63)</f>
        <v/>
      </c>
      <c r="M63" s="20">
        <f>IF($A63="","",IF($H63&lt;&gt;"","Returned",IF(AND($G63&lt;&gt;"",TODAY()&gt;$G63),"Overdue","Out")))</f>
        <v/>
      </c>
      <c r="N63" s="21">
        <f>IF(OR($A63="",$G63=""),"",MAX(0,IF($H63="",TODAY(),$H63)-$G63))</f>
        <v/>
      </c>
    </row>
    <row r="64">
      <c r="A64" s="17" t="n"/>
      <c r="C64" s="20">
        <f>IF($B64="","",IFERROR(INDEX('Equipment register'!$B$2:$B$501,MATCH($B64,'Equipment register'!$A$2:$A$501,0)),"Not in register"))</f>
        <v/>
      </c>
      <c r="G64" s="17" t="n"/>
      <c r="H64" s="17" t="n"/>
      <c r="L64" s="21">
        <f>IF($A64="","",IF($H64="",TODAY(),$H64)-$A64)</f>
        <v/>
      </c>
      <c r="M64" s="20">
        <f>IF($A64="","",IF($H64&lt;&gt;"","Returned",IF(AND($G64&lt;&gt;"",TODAY()&gt;$G64),"Overdue","Out")))</f>
        <v/>
      </c>
      <c r="N64" s="21">
        <f>IF(OR($A64="",$G64=""),"",MAX(0,IF($H64="",TODAY(),$H64)-$G64))</f>
        <v/>
      </c>
    </row>
    <row r="65">
      <c r="A65" s="17" t="n"/>
      <c r="C65" s="20">
        <f>IF($B65="","",IFERROR(INDEX('Equipment register'!$B$2:$B$501,MATCH($B65,'Equipment register'!$A$2:$A$501,0)),"Not in register"))</f>
        <v/>
      </c>
      <c r="G65" s="17" t="n"/>
      <c r="H65" s="17" t="n"/>
      <c r="L65" s="21">
        <f>IF($A65="","",IF($H65="",TODAY(),$H65)-$A65)</f>
        <v/>
      </c>
      <c r="M65" s="20">
        <f>IF($A65="","",IF($H65&lt;&gt;"","Returned",IF(AND($G65&lt;&gt;"",TODAY()&gt;$G65),"Overdue","Out")))</f>
        <v/>
      </c>
      <c r="N65" s="21">
        <f>IF(OR($A65="",$G65=""),"",MAX(0,IF($H65="",TODAY(),$H65)-$G65))</f>
        <v/>
      </c>
    </row>
    <row r="66">
      <c r="A66" s="17" t="n"/>
      <c r="C66" s="20">
        <f>IF($B66="","",IFERROR(INDEX('Equipment register'!$B$2:$B$501,MATCH($B66,'Equipment register'!$A$2:$A$501,0)),"Not in register"))</f>
        <v/>
      </c>
      <c r="G66" s="17" t="n"/>
      <c r="H66" s="17" t="n"/>
      <c r="L66" s="21">
        <f>IF($A66="","",IF($H66="",TODAY(),$H66)-$A66)</f>
        <v/>
      </c>
      <c r="M66" s="20">
        <f>IF($A66="","",IF($H66&lt;&gt;"","Returned",IF(AND($G66&lt;&gt;"",TODAY()&gt;$G66),"Overdue","Out")))</f>
        <v/>
      </c>
      <c r="N66" s="21">
        <f>IF(OR($A66="",$G66=""),"",MAX(0,IF($H66="",TODAY(),$H66)-$G66))</f>
        <v/>
      </c>
    </row>
    <row r="67">
      <c r="A67" s="17" t="n"/>
      <c r="C67" s="20">
        <f>IF($B67="","",IFERROR(INDEX('Equipment register'!$B$2:$B$501,MATCH($B67,'Equipment register'!$A$2:$A$501,0)),"Not in register"))</f>
        <v/>
      </c>
      <c r="G67" s="17" t="n"/>
      <c r="H67" s="17" t="n"/>
      <c r="L67" s="21">
        <f>IF($A67="","",IF($H67="",TODAY(),$H67)-$A67)</f>
        <v/>
      </c>
      <c r="M67" s="20">
        <f>IF($A67="","",IF($H67&lt;&gt;"","Returned",IF(AND($G67&lt;&gt;"",TODAY()&gt;$G67),"Overdue","Out")))</f>
        <v/>
      </c>
      <c r="N67" s="21">
        <f>IF(OR($A67="",$G67=""),"",MAX(0,IF($H67="",TODAY(),$H67)-$G67))</f>
        <v/>
      </c>
    </row>
    <row r="68">
      <c r="A68" s="17" t="n"/>
      <c r="C68" s="20">
        <f>IF($B68="","",IFERROR(INDEX('Equipment register'!$B$2:$B$501,MATCH($B68,'Equipment register'!$A$2:$A$501,0)),"Not in register"))</f>
        <v/>
      </c>
      <c r="G68" s="17" t="n"/>
      <c r="H68" s="17" t="n"/>
      <c r="L68" s="21">
        <f>IF($A68="","",IF($H68="",TODAY(),$H68)-$A68)</f>
        <v/>
      </c>
      <c r="M68" s="20">
        <f>IF($A68="","",IF($H68&lt;&gt;"","Returned",IF(AND($G68&lt;&gt;"",TODAY()&gt;$G68),"Overdue","Out")))</f>
        <v/>
      </c>
      <c r="N68" s="21">
        <f>IF(OR($A68="",$G68=""),"",MAX(0,IF($H68="",TODAY(),$H68)-$G68))</f>
        <v/>
      </c>
    </row>
    <row r="69">
      <c r="A69" s="17" t="n"/>
      <c r="C69" s="20">
        <f>IF($B69="","",IFERROR(INDEX('Equipment register'!$B$2:$B$501,MATCH($B69,'Equipment register'!$A$2:$A$501,0)),"Not in register"))</f>
        <v/>
      </c>
      <c r="G69" s="17" t="n"/>
      <c r="H69" s="17" t="n"/>
      <c r="L69" s="21">
        <f>IF($A69="","",IF($H69="",TODAY(),$H69)-$A69)</f>
        <v/>
      </c>
      <c r="M69" s="20">
        <f>IF($A69="","",IF($H69&lt;&gt;"","Returned",IF(AND($G69&lt;&gt;"",TODAY()&gt;$G69),"Overdue","Out")))</f>
        <v/>
      </c>
      <c r="N69" s="21">
        <f>IF(OR($A69="",$G69=""),"",MAX(0,IF($H69="",TODAY(),$H69)-$G69))</f>
        <v/>
      </c>
    </row>
    <row r="70">
      <c r="A70" s="17" t="n"/>
      <c r="C70" s="20">
        <f>IF($B70="","",IFERROR(INDEX('Equipment register'!$B$2:$B$501,MATCH($B70,'Equipment register'!$A$2:$A$501,0)),"Not in register"))</f>
        <v/>
      </c>
      <c r="G70" s="17" t="n"/>
      <c r="H70" s="17" t="n"/>
      <c r="L70" s="21">
        <f>IF($A70="","",IF($H70="",TODAY(),$H70)-$A70)</f>
        <v/>
      </c>
      <c r="M70" s="20">
        <f>IF($A70="","",IF($H70&lt;&gt;"","Returned",IF(AND($G70&lt;&gt;"",TODAY()&gt;$G70),"Overdue","Out")))</f>
        <v/>
      </c>
      <c r="N70" s="21">
        <f>IF(OR($A70="",$G70=""),"",MAX(0,IF($H70="",TODAY(),$H70)-$G70))</f>
        <v/>
      </c>
    </row>
    <row r="71">
      <c r="A71" s="17" t="n"/>
      <c r="C71" s="20">
        <f>IF($B71="","",IFERROR(INDEX('Equipment register'!$B$2:$B$501,MATCH($B71,'Equipment register'!$A$2:$A$501,0)),"Not in register"))</f>
        <v/>
      </c>
      <c r="G71" s="17" t="n"/>
      <c r="H71" s="17" t="n"/>
      <c r="L71" s="21">
        <f>IF($A71="","",IF($H71="",TODAY(),$H71)-$A71)</f>
        <v/>
      </c>
      <c r="M71" s="20">
        <f>IF($A71="","",IF($H71&lt;&gt;"","Returned",IF(AND($G71&lt;&gt;"",TODAY()&gt;$G71),"Overdue","Out")))</f>
        <v/>
      </c>
      <c r="N71" s="21">
        <f>IF(OR($A71="",$G71=""),"",MAX(0,IF($H71="",TODAY(),$H71)-$G71))</f>
        <v/>
      </c>
    </row>
    <row r="72">
      <c r="A72" s="17" t="n"/>
      <c r="C72" s="20">
        <f>IF($B72="","",IFERROR(INDEX('Equipment register'!$B$2:$B$501,MATCH($B72,'Equipment register'!$A$2:$A$501,0)),"Not in register"))</f>
        <v/>
      </c>
      <c r="G72" s="17" t="n"/>
      <c r="H72" s="17" t="n"/>
      <c r="L72" s="21">
        <f>IF($A72="","",IF($H72="",TODAY(),$H72)-$A72)</f>
        <v/>
      </c>
      <c r="M72" s="20">
        <f>IF($A72="","",IF($H72&lt;&gt;"","Returned",IF(AND($G72&lt;&gt;"",TODAY()&gt;$G72),"Overdue","Out")))</f>
        <v/>
      </c>
      <c r="N72" s="21">
        <f>IF(OR($A72="",$G72=""),"",MAX(0,IF($H72="",TODAY(),$H72)-$G72))</f>
        <v/>
      </c>
    </row>
    <row r="73">
      <c r="A73" s="17" t="n"/>
      <c r="C73" s="20">
        <f>IF($B73="","",IFERROR(INDEX('Equipment register'!$B$2:$B$501,MATCH($B73,'Equipment register'!$A$2:$A$501,0)),"Not in register"))</f>
        <v/>
      </c>
      <c r="G73" s="17" t="n"/>
      <c r="H73" s="17" t="n"/>
      <c r="L73" s="21">
        <f>IF($A73="","",IF($H73="",TODAY(),$H73)-$A73)</f>
        <v/>
      </c>
      <c r="M73" s="20">
        <f>IF($A73="","",IF($H73&lt;&gt;"","Returned",IF(AND($G73&lt;&gt;"",TODAY()&gt;$G73),"Overdue","Out")))</f>
        <v/>
      </c>
      <c r="N73" s="21">
        <f>IF(OR($A73="",$G73=""),"",MAX(0,IF($H73="",TODAY(),$H73)-$G73))</f>
        <v/>
      </c>
    </row>
    <row r="74">
      <c r="A74" s="17" t="n"/>
      <c r="C74" s="20">
        <f>IF($B74="","",IFERROR(INDEX('Equipment register'!$B$2:$B$501,MATCH($B74,'Equipment register'!$A$2:$A$501,0)),"Not in register"))</f>
        <v/>
      </c>
      <c r="G74" s="17" t="n"/>
      <c r="H74" s="17" t="n"/>
      <c r="L74" s="21">
        <f>IF($A74="","",IF($H74="",TODAY(),$H74)-$A74)</f>
        <v/>
      </c>
      <c r="M74" s="20">
        <f>IF($A74="","",IF($H74&lt;&gt;"","Returned",IF(AND($G74&lt;&gt;"",TODAY()&gt;$G74),"Overdue","Out")))</f>
        <v/>
      </c>
      <c r="N74" s="21">
        <f>IF(OR($A74="",$G74=""),"",MAX(0,IF($H74="",TODAY(),$H74)-$G74))</f>
        <v/>
      </c>
    </row>
    <row r="75">
      <c r="A75" s="17" t="n"/>
      <c r="C75" s="20">
        <f>IF($B75="","",IFERROR(INDEX('Equipment register'!$B$2:$B$501,MATCH($B75,'Equipment register'!$A$2:$A$501,0)),"Not in register"))</f>
        <v/>
      </c>
      <c r="G75" s="17" t="n"/>
      <c r="H75" s="17" t="n"/>
      <c r="L75" s="21">
        <f>IF($A75="","",IF($H75="",TODAY(),$H75)-$A75)</f>
        <v/>
      </c>
      <c r="M75" s="20">
        <f>IF($A75="","",IF($H75&lt;&gt;"","Returned",IF(AND($G75&lt;&gt;"",TODAY()&gt;$G75),"Overdue","Out")))</f>
        <v/>
      </c>
      <c r="N75" s="21">
        <f>IF(OR($A75="",$G75=""),"",MAX(0,IF($H75="",TODAY(),$H75)-$G75))</f>
        <v/>
      </c>
    </row>
    <row r="76">
      <c r="A76" s="17" t="n"/>
      <c r="C76" s="20">
        <f>IF($B76="","",IFERROR(INDEX('Equipment register'!$B$2:$B$501,MATCH($B76,'Equipment register'!$A$2:$A$501,0)),"Not in register"))</f>
        <v/>
      </c>
      <c r="G76" s="17" t="n"/>
      <c r="H76" s="17" t="n"/>
      <c r="L76" s="21">
        <f>IF($A76="","",IF($H76="",TODAY(),$H76)-$A76)</f>
        <v/>
      </c>
      <c r="M76" s="20">
        <f>IF($A76="","",IF($H76&lt;&gt;"","Returned",IF(AND($G76&lt;&gt;"",TODAY()&gt;$G76),"Overdue","Out")))</f>
        <v/>
      </c>
      <c r="N76" s="21">
        <f>IF(OR($A76="",$G76=""),"",MAX(0,IF($H76="",TODAY(),$H76)-$G76))</f>
        <v/>
      </c>
    </row>
    <row r="77">
      <c r="A77" s="17" t="n"/>
      <c r="C77" s="20">
        <f>IF($B77="","",IFERROR(INDEX('Equipment register'!$B$2:$B$501,MATCH($B77,'Equipment register'!$A$2:$A$501,0)),"Not in register"))</f>
        <v/>
      </c>
      <c r="G77" s="17" t="n"/>
      <c r="H77" s="17" t="n"/>
      <c r="L77" s="21">
        <f>IF($A77="","",IF($H77="",TODAY(),$H77)-$A77)</f>
        <v/>
      </c>
      <c r="M77" s="20">
        <f>IF($A77="","",IF($H77&lt;&gt;"","Returned",IF(AND($G77&lt;&gt;"",TODAY()&gt;$G77),"Overdue","Out")))</f>
        <v/>
      </c>
      <c r="N77" s="21">
        <f>IF(OR($A77="",$G77=""),"",MAX(0,IF($H77="",TODAY(),$H77)-$G77))</f>
        <v/>
      </c>
    </row>
    <row r="78">
      <c r="A78" s="17" t="n"/>
      <c r="C78" s="20">
        <f>IF($B78="","",IFERROR(INDEX('Equipment register'!$B$2:$B$501,MATCH($B78,'Equipment register'!$A$2:$A$501,0)),"Not in register"))</f>
        <v/>
      </c>
      <c r="G78" s="17" t="n"/>
      <c r="H78" s="17" t="n"/>
      <c r="L78" s="21">
        <f>IF($A78="","",IF($H78="",TODAY(),$H78)-$A78)</f>
        <v/>
      </c>
      <c r="M78" s="20">
        <f>IF($A78="","",IF($H78&lt;&gt;"","Returned",IF(AND($G78&lt;&gt;"",TODAY()&gt;$G78),"Overdue","Out")))</f>
        <v/>
      </c>
      <c r="N78" s="21">
        <f>IF(OR($A78="",$G78=""),"",MAX(0,IF($H78="",TODAY(),$H78)-$G78))</f>
        <v/>
      </c>
    </row>
    <row r="79">
      <c r="A79" s="17" t="n"/>
      <c r="C79" s="20">
        <f>IF($B79="","",IFERROR(INDEX('Equipment register'!$B$2:$B$501,MATCH($B79,'Equipment register'!$A$2:$A$501,0)),"Not in register"))</f>
        <v/>
      </c>
      <c r="G79" s="17" t="n"/>
      <c r="H79" s="17" t="n"/>
      <c r="L79" s="21">
        <f>IF($A79="","",IF($H79="",TODAY(),$H79)-$A79)</f>
        <v/>
      </c>
      <c r="M79" s="20">
        <f>IF($A79="","",IF($H79&lt;&gt;"","Returned",IF(AND($G79&lt;&gt;"",TODAY()&gt;$G79),"Overdue","Out")))</f>
        <v/>
      </c>
      <c r="N79" s="21">
        <f>IF(OR($A79="",$G79=""),"",MAX(0,IF($H79="",TODAY(),$H79)-$G79))</f>
        <v/>
      </c>
    </row>
    <row r="80">
      <c r="A80" s="17" t="n"/>
      <c r="C80" s="20">
        <f>IF($B80="","",IFERROR(INDEX('Equipment register'!$B$2:$B$501,MATCH($B80,'Equipment register'!$A$2:$A$501,0)),"Not in register"))</f>
        <v/>
      </c>
      <c r="G80" s="17" t="n"/>
      <c r="H80" s="17" t="n"/>
      <c r="L80" s="21">
        <f>IF($A80="","",IF($H80="",TODAY(),$H80)-$A80)</f>
        <v/>
      </c>
      <c r="M80" s="20">
        <f>IF($A80="","",IF($H80&lt;&gt;"","Returned",IF(AND($G80&lt;&gt;"",TODAY()&gt;$G80),"Overdue","Out")))</f>
        <v/>
      </c>
      <c r="N80" s="21">
        <f>IF(OR($A80="",$G80=""),"",MAX(0,IF($H80="",TODAY(),$H80)-$G80))</f>
        <v/>
      </c>
    </row>
    <row r="81">
      <c r="A81" s="17" t="n"/>
      <c r="C81" s="20">
        <f>IF($B81="","",IFERROR(INDEX('Equipment register'!$B$2:$B$501,MATCH($B81,'Equipment register'!$A$2:$A$501,0)),"Not in register"))</f>
        <v/>
      </c>
      <c r="G81" s="17" t="n"/>
      <c r="H81" s="17" t="n"/>
      <c r="L81" s="21">
        <f>IF($A81="","",IF($H81="",TODAY(),$H81)-$A81)</f>
        <v/>
      </c>
      <c r="M81" s="20">
        <f>IF($A81="","",IF($H81&lt;&gt;"","Returned",IF(AND($G81&lt;&gt;"",TODAY()&gt;$G81),"Overdue","Out")))</f>
        <v/>
      </c>
      <c r="N81" s="21">
        <f>IF(OR($A81="",$G81=""),"",MAX(0,IF($H81="",TODAY(),$H81)-$G81))</f>
        <v/>
      </c>
    </row>
    <row r="82">
      <c r="A82" s="17" t="n"/>
      <c r="C82" s="20">
        <f>IF($B82="","",IFERROR(INDEX('Equipment register'!$B$2:$B$501,MATCH($B82,'Equipment register'!$A$2:$A$501,0)),"Not in register"))</f>
        <v/>
      </c>
      <c r="G82" s="17" t="n"/>
      <c r="H82" s="17" t="n"/>
      <c r="L82" s="21">
        <f>IF($A82="","",IF($H82="",TODAY(),$H82)-$A82)</f>
        <v/>
      </c>
      <c r="M82" s="20">
        <f>IF($A82="","",IF($H82&lt;&gt;"","Returned",IF(AND($G82&lt;&gt;"",TODAY()&gt;$G82),"Overdue","Out")))</f>
        <v/>
      </c>
      <c r="N82" s="21">
        <f>IF(OR($A82="",$G82=""),"",MAX(0,IF($H82="",TODAY(),$H82)-$G82))</f>
        <v/>
      </c>
    </row>
    <row r="83">
      <c r="A83" s="17" t="n"/>
      <c r="C83" s="20">
        <f>IF($B83="","",IFERROR(INDEX('Equipment register'!$B$2:$B$501,MATCH($B83,'Equipment register'!$A$2:$A$501,0)),"Not in register"))</f>
        <v/>
      </c>
      <c r="G83" s="17" t="n"/>
      <c r="H83" s="17" t="n"/>
      <c r="L83" s="21">
        <f>IF($A83="","",IF($H83="",TODAY(),$H83)-$A83)</f>
        <v/>
      </c>
      <c r="M83" s="20">
        <f>IF($A83="","",IF($H83&lt;&gt;"","Returned",IF(AND($G83&lt;&gt;"",TODAY()&gt;$G83),"Overdue","Out")))</f>
        <v/>
      </c>
      <c r="N83" s="21">
        <f>IF(OR($A83="",$G83=""),"",MAX(0,IF($H83="",TODAY(),$H83)-$G83))</f>
        <v/>
      </c>
    </row>
    <row r="84">
      <c r="A84" s="17" t="n"/>
      <c r="C84" s="20">
        <f>IF($B84="","",IFERROR(INDEX('Equipment register'!$B$2:$B$501,MATCH($B84,'Equipment register'!$A$2:$A$501,0)),"Not in register"))</f>
        <v/>
      </c>
      <c r="G84" s="17" t="n"/>
      <c r="H84" s="17" t="n"/>
      <c r="L84" s="21">
        <f>IF($A84="","",IF($H84="",TODAY(),$H84)-$A84)</f>
        <v/>
      </c>
      <c r="M84" s="20">
        <f>IF($A84="","",IF($H84&lt;&gt;"","Returned",IF(AND($G84&lt;&gt;"",TODAY()&gt;$G84),"Overdue","Out")))</f>
        <v/>
      </c>
      <c r="N84" s="21">
        <f>IF(OR($A84="",$G84=""),"",MAX(0,IF($H84="",TODAY(),$H84)-$G84))</f>
        <v/>
      </c>
    </row>
    <row r="85">
      <c r="A85" s="17" t="n"/>
      <c r="C85" s="20">
        <f>IF($B85="","",IFERROR(INDEX('Equipment register'!$B$2:$B$501,MATCH($B85,'Equipment register'!$A$2:$A$501,0)),"Not in register"))</f>
        <v/>
      </c>
      <c r="G85" s="17" t="n"/>
      <c r="H85" s="17" t="n"/>
      <c r="L85" s="21">
        <f>IF($A85="","",IF($H85="",TODAY(),$H85)-$A85)</f>
        <v/>
      </c>
      <c r="M85" s="20">
        <f>IF($A85="","",IF($H85&lt;&gt;"","Returned",IF(AND($G85&lt;&gt;"",TODAY()&gt;$G85),"Overdue","Out")))</f>
        <v/>
      </c>
      <c r="N85" s="21">
        <f>IF(OR($A85="",$G85=""),"",MAX(0,IF($H85="",TODAY(),$H85)-$G85))</f>
        <v/>
      </c>
    </row>
    <row r="86">
      <c r="A86" s="17" t="n"/>
      <c r="C86" s="20">
        <f>IF($B86="","",IFERROR(INDEX('Equipment register'!$B$2:$B$501,MATCH($B86,'Equipment register'!$A$2:$A$501,0)),"Not in register"))</f>
        <v/>
      </c>
      <c r="G86" s="17" t="n"/>
      <c r="H86" s="17" t="n"/>
      <c r="L86" s="21">
        <f>IF($A86="","",IF($H86="",TODAY(),$H86)-$A86)</f>
        <v/>
      </c>
      <c r="M86" s="20">
        <f>IF($A86="","",IF($H86&lt;&gt;"","Returned",IF(AND($G86&lt;&gt;"",TODAY()&gt;$G86),"Overdue","Out")))</f>
        <v/>
      </c>
      <c r="N86" s="21">
        <f>IF(OR($A86="",$G86=""),"",MAX(0,IF($H86="",TODAY(),$H86)-$G86))</f>
        <v/>
      </c>
    </row>
    <row r="87">
      <c r="A87" s="17" t="n"/>
      <c r="C87" s="20">
        <f>IF($B87="","",IFERROR(INDEX('Equipment register'!$B$2:$B$501,MATCH($B87,'Equipment register'!$A$2:$A$501,0)),"Not in register"))</f>
        <v/>
      </c>
      <c r="G87" s="17" t="n"/>
      <c r="H87" s="17" t="n"/>
      <c r="L87" s="21">
        <f>IF($A87="","",IF($H87="",TODAY(),$H87)-$A87)</f>
        <v/>
      </c>
      <c r="M87" s="20">
        <f>IF($A87="","",IF($H87&lt;&gt;"","Returned",IF(AND($G87&lt;&gt;"",TODAY()&gt;$G87),"Overdue","Out")))</f>
        <v/>
      </c>
      <c r="N87" s="21">
        <f>IF(OR($A87="",$G87=""),"",MAX(0,IF($H87="",TODAY(),$H87)-$G87))</f>
        <v/>
      </c>
    </row>
    <row r="88">
      <c r="A88" s="17" t="n"/>
      <c r="C88" s="20">
        <f>IF($B88="","",IFERROR(INDEX('Equipment register'!$B$2:$B$501,MATCH($B88,'Equipment register'!$A$2:$A$501,0)),"Not in register"))</f>
        <v/>
      </c>
      <c r="G88" s="17" t="n"/>
      <c r="H88" s="17" t="n"/>
      <c r="L88" s="21">
        <f>IF($A88="","",IF($H88="",TODAY(),$H88)-$A88)</f>
        <v/>
      </c>
      <c r="M88" s="20">
        <f>IF($A88="","",IF($H88&lt;&gt;"","Returned",IF(AND($G88&lt;&gt;"",TODAY()&gt;$G88),"Overdue","Out")))</f>
        <v/>
      </c>
      <c r="N88" s="21">
        <f>IF(OR($A88="",$G88=""),"",MAX(0,IF($H88="",TODAY(),$H88)-$G88))</f>
        <v/>
      </c>
    </row>
    <row r="89">
      <c r="A89" s="17" t="n"/>
      <c r="C89" s="20">
        <f>IF($B89="","",IFERROR(INDEX('Equipment register'!$B$2:$B$501,MATCH($B89,'Equipment register'!$A$2:$A$501,0)),"Not in register"))</f>
        <v/>
      </c>
      <c r="G89" s="17" t="n"/>
      <c r="H89" s="17" t="n"/>
      <c r="L89" s="21">
        <f>IF($A89="","",IF($H89="",TODAY(),$H89)-$A89)</f>
        <v/>
      </c>
      <c r="M89" s="20">
        <f>IF($A89="","",IF($H89&lt;&gt;"","Returned",IF(AND($G89&lt;&gt;"",TODAY()&gt;$G89),"Overdue","Out")))</f>
        <v/>
      </c>
      <c r="N89" s="21">
        <f>IF(OR($A89="",$G89=""),"",MAX(0,IF($H89="",TODAY(),$H89)-$G89))</f>
        <v/>
      </c>
    </row>
    <row r="90">
      <c r="A90" s="17" t="n"/>
      <c r="C90" s="20">
        <f>IF($B90="","",IFERROR(INDEX('Equipment register'!$B$2:$B$501,MATCH($B90,'Equipment register'!$A$2:$A$501,0)),"Not in register"))</f>
        <v/>
      </c>
      <c r="G90" s="17" t="n"/>
      <c r="H90" s="17" t="n"/>
      <c r="L90" s="21">
        <f>IF($A90="","",IF($H90="",TODAY(),$H90)-$A90)</f>
        <v/>
      </c>
      <c r="M90" s="20">
        <f>IF($A90="","",IF($H90&lt;&gt;"","Returned",IF(AND($G90&lt;&gt;"",TODAY()&gt;$G90),"Overdue","Out")))</f>
        <v/>
      </c>
      <c r="N90" s="21">
        <f>IF(OR($A90="",$G90=""),"",MAX(0,IF($H90="",TODAY(),$H90)-$G90))</f>
        <v/>
      </c>
    </row>
    <row r="91">
      <c r="A91" s="17" t="n"/>
      <c r="C91" s="20">
        <f>IF($B91="","",IFERROR(INDEX('Equipment register'!$B$2:$B$501,MATCH($B91,'Equipment register'!$A$2:$A$501,0)),"Not in register"))</f>
        <v/>
      </c>
      <c r="G91" s="17" t="n"/>
      <c r="H91" s="17" t="n"/>
      <c r="L91" s="21">
        <f>IF($A91="","",IF($H91="",TODAY(),$H91)-$A91)</f>
        <v/>
      </c>
      <c r="M91" s="20">
        <f>IF($A91="","",IF($H91&lt;&gt;"","Returned",IF(AND($G91&lt;&gt;"",TODAY()&gt;$G91),"Overdue","Out")))</f>
        <v/>
      </c>
      <c r="N91" s="21">
        <f>IF(OR($A91="",$G91=""),"",MAX(0,IF($H91="",TODAY(),$H91)-$G91))</f>
        <v/>
      </c>
    </row>
    <row r="92">
      <c r="A92" s="17" t="n"/>
      <c r="C92" s="20">
        <f>IF($B92="","",IFERROR(INDEX('Equipment register'!$B$2:$B$501,MATCH($B92,'Equipment register'!$A$2:$A$501,0)),"Not in register"))</f>
        <v/>
      </c>
      <c r="G92" s="17" t="n"/>
      <c r="H92" s="17" t="n"/>
      <c r="L92" s="21">
        <f>IF($A92="","",IF($H92="",TODAY(),$H92)-$A92)</f>
        <v/>
      </c>
      <c r="M92" s="20">
        <f>IF($A92="","",IF($H92&lt;&gt;"","Returned",IF(AND($G92&lt;&gt;"",TODAY()&gt;$G92),"Overdue","Out")))</f>
        <v/>
      </c>
      <c r="N92" s="21">
        <f>IF(OR($A92="",$G92=""),"",MAX(0,IF($H92="",TODAY(),$H92)-$G92))</f>
        <v/>
      </c>
    </row>
    <row r="93">
      <c r="A93" s="17" t="n"/>
      <c r="C93" s="20">
        <f>IF($B93="","",IFERROR(INDEX('Equipment register'!$B$2:$B$501,MATCH($B93,'Equipment register'!$A$2:$A$501,0)),"Not in register"))</f>
        <v/>
      </c>
      <c r="G93" s="17" t="n"/>
      <c r="H93" s="17" t="n"/>
      <c r="L93" s="21">
        <f>IF($A93="","",IF($H93="",TODAY(),$H93)-$A93)</f>
        <v/>
      </c>
      <c r="M93" s="20">
        <f>IF($A93="","",IF($H93&lt;&gt;"","Returned",IF(AND($G93&lt;&gt;"",TODAY()&gt;$G93),"Overdue","Out")))</f>
        <v/>
      </c>
      <c r="N93" s="21">
        <f>IF(OR($A93="",$G93=""),"",MAX(0,IF($H93="",TODAY(),$H93)-$G93))</f>
        <v/>
      </c>
    </row>
    <row r="94">
      <c r="A94" s="17" t="n"/>
      <c r="C94" s="20">
        <f>IF($B94="","",IFERROR(INDEX('Equipment register'!$B$2:$B$501,MATCH($B94,'Equipment register'!$A$2:$A$501,0)),"Not in register"))</f>
        <v/>
      </c>
      <c r="G94" s="17" t="n"/>
      <c r="H94" s="17" t="n"/>
      <c r="L94" s="21">
        <f>IF($A94="","",IF($H94="",TODAY(),$H94)-$A94)</f>
        <v/>
      </c>
      <c r="M94" s="20">
        <f>IF($A94="","",IF($H94&lt;&gt;"","Returned",IF(AND($G94&lt;&gt;"",TODAY()&gt;$G94),"Overdue","Out")))</f>
        <v/>
      </c>
      <c r="N94" s="21">
        <f>IF(OR($A94="",$G94=""),"",MAX(0,IF($H94="",TODAY(),$H94)-$G94))</f>
        <v/>
      </c>
    </row>
    <row r="95">
      <c r="A95" s="17" t="n"/>
      <c r="C95" s="20">
        <f>IF($B95="","",IFERROR(INDEX('Equipment register'!$B$2:$B$501,MATCH($B95,'Equipment register'!$A$2:$A$501,0)),"Not in register"))</f>
        <v/>
      </c>
      <c r="G95" s="17" t="n"/>
      <c r="H95" s="17" t="n"/>
      <c r="L95" s="21">
        <f>IF($A95="","",IF($H95="",TODAY(),$H95)-$A95)</f>
        <v/>
      </c>
      <c r="M95" s="20">
        <f>IF($A95="","",IF($H95&lt;&gt;"","Returned",IF(AND($G95&lt;&gt;"",TODAY()&gt;$G95),"Overdue","Out")))</f>
        <v/>
      </c>
      <c r="N95" s="21">
        <f>IF(OR($A95="",$G95=""),"",MAX(0,IF($H95="",TODAY(),$H95)-$G95))</f>
        <v/>
      </c>
    </row>
    <row r="96">
      <c r="A96" s="17" t="n"/>
      <c r="C96" s="20">
        <f>IF($B96="","",IFERROR(INDEX('Equipment register'!$B$2:$B$501,MATCH($B96,'Equipment register'!$A$2:$A$501,0)),"Not in register"))</f>
        <v/>
      </c>
      <c r="G96" s="17" t="n"/>
      <c r="H96" s="17" t="n"/>
      <c r="L96" s="21">
        <f>IF($A96="","",IF($H96="",TODAY(),$H96)-$A96)</f>
        <v/>
      </c>
      <c r="M96" s="20">
        <f>IF($A96="","",IF($H96&lt;&gt;"","Returned",IF(AND($G96&lt;&gt;"",TODAY()&gt;$G96),"Overdue","Out")))</f>
        <v/>
      </c>
      <c r="N96" s="21">
        <f>IF(OR($A96="",$G96=""),"",MAX(0,IF($H96="",TODAY(),$H96)-$G96))</f>
        <v/>
      </c>
    </row>
    <row r="97">
      <c r="A97" s="17" t="n"/>
      <c r="C97" s="20">
        <f>IF($B97="","",IFERROR(INDEX('Equipment register'!$B$2:$B$501,MATCH($B97,'Equipment register'!$A$2:$A$501,0)),"Not in register"))</f>
        <v/>
      </c>
      <c r="G97" s="17" t="n"/>
      <c r="H97" s="17" t="n"/>
      <c r="L97" s="21">
        <f>IF($A97="","",IF($H97="",TODAY(),$H97)-$A97)</f>
        <v/>
      </c>
      <c r="M97" s="20">
        <f>IF($A97="","",IF($H97&lt;&gt;"","Returned",IF(AND($G97&lt;&gt;"",TODAY()&gt;$G97),"Overdue","Out")))</f>
        <v/>
      </c>
      <c r="N97" s="21">
        <f>IF(OR($A97="",$G97=""),"",MAX(0,IF($H97="",TODAY(),$H97)-$G97))</f>
        <v/>
      </c>
    </row>
    <row r="98">
      <c r="A98" s="17" t="n"/>
      <c r="C98" s="20">
        <f>IF($B98="","",IFERROR(INDEX('Equipment register'!$B$2:$B$501,MATCH($B98,'Equipment register'!$A$2:$A$501,0)),"Not in register"))</f>
        <v/>
      </c>
      <c r="G98" s="17" t="n"/>
      <c r="H98" s="17" t="n"/>
      <c r="L98" s="21">
        <f>IF($A98="","",IF($H98="",TODAY(),$H98)-$A98)</f>
        <v/>
      </c>
      <c r="M98" s="20">
        <f>IF($A98="","",IF($H98&lt;&gt;"","Returned",IF(AND($G98&lt;&gt;"",TODAY()&gt;$G98),"Overdue","Out")))</f>
        <v/>
      </c>
      <c r="N98" s="21">
        <f>IF(OR($A98="",$G98=""),"",MAX(0,IF($H98="",TODAY(),$H98)-$G98))</f>
        <v/>
      </c>
    </row>
    <row r="99">
      <c r="A99" s="17" t="n"/>
      <c r="C99" s="20">
        <f>IF($B99="","",IFERROR(INDEX('Equipment register'!$B$2:$B$501,MATCH($B99,'Equipment register'!$A$2:$A$501,0)),"Not in register"))</f>
        <v/>
      </c>
      <c r="G99" s="17" t="n"/>
      <c r="H99" s="17" t="n"/>
      <c r="L99" s="21">
        <f>IF($A99="","",IF($H99="",TODAY(),$H99)-$A99)</f>
        <v/>
      </c>
      <c r="M99" s="20">
        <f>IF($A99="","",IF($H99&lt;&gt;"","Returned",IF(AND($G99&lt;&gt;"",TODAY()&gt;$G99),"Overdue","Out")))</f>
        <v/>
      </c>
      <c r="N99" s="21">
        <f>IF(OR($A99="",$G99=""),"",MAX(0,IF($H99="",TODAY(),$H99)-$G99))</f>
        <v/>
      </c>
    </row>
    <row r="100">
      <c r="A100" s="17" t="n"/>
      <c r="C100" s="20">
        <f>IF($B100="","",IFERROR(INDEX('Equipment register'!$B$2:$B$501,MATCH($B100,'Equipment register'!$A$2:$A$501,0)),"Not in register"))</f>
        <v/>
      </c>
      <c r="G100" s="17" t="n"/>
      <c r="H100" s="17" t="n"/>
      <c r="L100" s="21">
        <f>IF($A100="","",IF($H100="",TODAY(),$H100)-$A100)</f>
        <v/>
      </c>
      <c r="M100" s="20">
        <f>IF($A100="","",IF($H100&lt;&gt;"","Returned",IF(AND($G100&lt;&gt;"",TODAY()&gt;$G100),"Overdue","Out")))</f>
        <v/>
      </c>
      <c r="N100" s="21">
        <f>IF(OR($A100="",$G100=""),"",MAX(0,IF($H100="",TODAY(),$H100)-$G100))</f>
        <v/>
      </c>
    </row>
    <row r="101">
      <c r="A101" s="17" t="n"/>
      <c r="C101" s="20">
        <f>IF($B101="","",IFERROR(INDEX('Equipment register'!$B$2:$B$501,MATCH($B101,'Equipment register'!$A$2:$A$501,0)),"Not in register"))</f>
        <v/>
      </c>
      <c r="G101" s="17" t="n"/>
      <c r="H101" s="17" t="n"/>
      <c r="L101" s="21">
        <f>IF($A101="","",IF($H101="",TODAY(),$H101)-$A101)</f>
        <v/>
      </c>
      <c r="M101" s="20">
        <f>IF($A101="","",IF($H101&lt;&gt;"","Returned",IF(AND($G101&lt;&gt;"",TODAY()&gt;$G101),"Overdue","Out")))</f>
        <v/>
      </c>
      <c r="N101" s="21">
        <f>IF(OR($A101="",$G101=""),"",MAX(0,IF($H101="",TODAY(),$H101)-$G101))</f>
        <v/>
      </c>
    </row>
    <row r="102">
      <c r="A102" s="17" t="n"/>
      <c r="C102" s="20">
        <f>IF($B102="","",IFERROR(INDEX('Equipment register'!$B$2:$B$501,MATCH($B102,'Equipment register'!$A$2:$A$501,0)),"Not in register"))</f>
        <v/>
      </c>
      <c r="G102" s="17" t="n"/>
      <c r="H102" s="17" t="n"/>
      <c r="L102" s="21">
        <f>IF($A102="","",IF($H102="",TODAY(),$H102)-$A102)</f>
        <v/>
      </c>
      <c r="M102" s="20">
        <f>IF($A102="","",IF($H102&lt;&gt;"","Returned",IF(AND($G102&lt;&gt;"",TODAY()&gt;$G102),"Overdue","Out")))</f>
        <v/>
      </c>
      <c r="N102" s="21">
        <f>IF(OR($A102="",$G102=""),"",MAX(0,IF($H102="",TODAY(),$H102)-$G102))</f>
        <v/>
      </c>
    </row>
    <row r="103">
      <c r="A103" s="17" t="n"/>
      <c r="C103" s="20">
        <f>IF($B103="","",IFERROR(INDEX('Equipment register'!$B$2:$B$501,MATCH($B103,'Equipment register'!$A$2:$A$501,0)),"Not in register"))</f>
        <v/>
      </c>
      <c r="G103" s="17" t="n"/>
      <c r="H103" s="17" t="n"/>
      <c r="L103" s="21">
        <f>IF($A103="","",IF($H103="",TODAY(),$H103)-$A103)</f>
        <v/>
      </c>
      <c r="M103" s="20">
        <f>IF($A103="","",IF($H103&lt;&gt;"","Returned",IF(AND($G103&lt;&gt;"",TODAY()&gt;$G103),"Overdue","Out")))</f>
        <v/>
      </c>
      <c r="N103" s="21">
        <f>IF(OR($A103="",$G103=""),"",MAX(0,IF($H103="",TODAY(),$H103)-$G103))</f>
        <v/>
      </c>
    </row>
    <row r="104">
      <c r="A104" s="17" t="n"/>
      <c r="C104" s="20">
        <f>IF($B104="","",IFERROR(INDEX('Equipment register'!$B$2:$B$501,MATCH($B104,'Equipment register'!$A$2:$A$501,0)),"Not in register"))</f>
        <v/>
      </c>
      <c r="G104" s="17" t="n"/>
      <c r="H104" s="17" t="n"/>
      <c r="L104" s="21">
        <f>IF($A104="","",IF($H104="",TODAY(),$H104)-$A104)</f>
        <v/>
      </c>
      <c r="M104" s="20">
        <f>IF($A104="","",IF($H104&lt;&gt;"","Returned",IF(AND($G104&lt;&gt;"",TODAY()&gt;$G104),"Overdue","Out")))</f>
        <v/>
      </c>
      <c r="N104" s="21">
        <f>IF(OR($A104="",$G104=""),"",MAX(0,IF($H104="",TODAY(),$H104)-$G104))</f>
        <v/>
      </c>
    </row>
    <row r="105">
      <c r="A105" s="17" t="n"/>
      <c r="C105" s="20">
        <f>IF($B105="","",IFERROR(INDEX('Equipment register'!$B$2:$B$501,MATCH($B105,'Equipment register'!$A$2:$A$501,0)),"Not in register"))</f>
        <v/>
      </c>
      <c r="G105" s="17" t="n"/>
      <c r="H105" s="17" t="n"/>
      <c r="L105" s="21">
        <f>IF($A105="","",IF($H105="",TODAY(),$H105)-$A105)</f>
        <v/>
      </c>
      <c r="M105" s="20">
        <f>IF($A105="","",IF($H105&lt;&gt;"","Returned",IF(AND($G105&lt;&gt;"",TODAY()&gt;$G105),"Overdue","Out")))</f>
        <v/>
      </c>
      <c r="N105" s="21">
        <f>IF(OR($A105="",$G105=""),"",MAX(0,IF($H105="",TODAY(),$H105)-$G105))</f>
        <v/>
      </c>
    </row>
    <row r="106">
      <c r="A106" s="17" t="n"/>
      <c r="C106" s="20">
        <f>IF($B106="","",IFERROR(INDEX('Equipment register'!$B$2:$B$501,MATCH($B106,'Equipment register'!$A$2:$A$501,0)),"Not in register"))</f>
        <v/>
      </c>
      <c r="G106" s="17" t="n"/>
      <c r="H106" s="17" t="n"/>
      <c r="L106" s="21">
        <f>IF($A106="","",IF($H106="",TODAY(),$H106)-$A106)</f>
        <v/>
      </c>
      <c r="M106" s="20">
        <f>IF($A106="","",IF($H106&lt;&gt;"","Returned",IF(AND($G106&lt;&gt;"",TODAY()&gt;$G106),"Overdue","Out")))</f>
        <v/>
      </c>
      <c r="N106" s="21">
        <f>IF(OR($A106="",$G106=""),"",MAX(0,IF($H106="",TODAY(),$H106)-$G106))</f>
        <v/>
      </c>
    </row>
    <row r="107">
      <c r="A107" s="17" t="n"/>
      <c r="C107" s="20">
        <f>IF($B107="","",IFERROR(INDEX('Equipment register'!$B$2:$B$501,MATCH($B107,'Equipment register'!$A$2:$A$501,0)),"Not in register"))</f>
        <v/>
      </c>
      <c r="G107" s="17" t="n"/>
      <c r="H107" s="17" t="n"/>
      <c r="L107" s="21">
        <f>IF($A107="","",IF($H107="",TODAY(),$H107)-$A107)</f>
        <v/>
      </c>
      <c r="M107" s="20">
        <f>IF($A107="","",IF($H107&lt;&gt;"","Returned",IF(AND($G107&lt;&gt;"",TODAY()&gt;$G107),"Overdue","Out")))</f>
        <v/>
      </c>
      <c r="N107" s="21">
        <f>IF(OR($A107="",$G107=""),"",MAX(0,IF($H107="",TODAY(),$H107)-$G107))</f>
        <v/>
      </c>
    </row>
    <row r="108">
      <c r="A108" s="17" t="n"/>
      <c r="C108" s="20">
        <f>IF($B108="","",IFERROR(INDEX('Equipment register'!$B$2:$B$501,MATCH($B108,'Equipment register'!$A$2:$A$501,0)),"Not in register"))</f>
        <v/>
      </c>
      <c r="G108" s="17" t="n"/>
      <c r="H108" s="17" t="n"/>
      <c r="L108" s="21">
        <f>IF($A108="","",IF($H108="",TODAY(),$H108)-$A108)</f>
        <v/>
      </c>
      <c r="M108" s="20">
        <f>IF($A108="","",IF($H108&lt;&gt;"","Returned",IF(AND($G108&lt;&gt;"",TODAY()&gt;$G108),"Overdue","Out")))</f>
        <v/>
      </c>
      <c r="N108" s="21">
        <f>IF(OR($A108="",$G108=""),"",MAX(0,IF($H108="",TODAY(),$H108)-$G108))</f>
        <v/>
      </c>
    </row>
    <row r="109">
      <c r="A109" s="17" t="n"/>
      <c r="C109" s="20">
        <f>IF($B109="","",IFERROR(INDEX('Equipment register'!$B$2:$B$501,MATCH($B109,'Equipment register'!$A$2:$A$501,0)),"Not in register"))</f>
        <v/>
      </c>
      <c r="G109" s="17" t="n"/>
      <c r="H109" s="17" t="n"/>
      <c r="L109" s="21">
        <f>IF($A109="","",IF($H109="",TODAY(),$H109)-$A109)</f>
        <v/>
      </c>
      <c r="M109" s="20">
        <f>IF($A109="","",IF($H109&lt;&gt;"","Returned",IF(AND($G109&lt;&gt;"",TODAY()&gt;$G109),"Overdue","Out")))</f>
        <v/>
      </c>
      <c r="N109" s="21">
        <f>IF(OR($A109="",$G109=""),"",MAX(0,IF($H109="",TODAY(),$H109)-$G109))</f>
        <v/>
      </c>
    </row>
    <row r="110">
      <c r="A110" s="17" t="n"/>
      <c r="C110" s="20">
        <f>IF($B110="","",IFERROR(INDEX('Equipment register'!$B$2:$B$501,MATCH($B110,'Equipment register'!$A$2:$A$501,0)),"Not in register"))</f>
        <v/>
      </c>
      <c r="G110" s="17" t="n"/>
      <c r="H110" s="17" t="n"/>
      <c r="L110" s="21">
        <f>IF($A110="","",IF($H110="",TODAY(),$H110)-$A110)</f>
        <v/>
      </c>
      <c r="M110" s="20">
        <f>IF($A110="","",IF($H110&lt;&gt;"","Returned",IF(AND($G110&lt;&gt;"",TODAY()&gt;$G110),"Overdue","Out")))</f>
        <v/>
      </c>
      <c r="N110" s="21">
        <f>IF(OR($A110="",$G110=""),"",MAX(0,IF($H110="",TODAY(),$H110)-$G110))</f>
        <v/>
      </c>
    </row>
    <row r="111">
      <c r="A111" s="17" t="n"/>
      <c r="C111" s="20">
        <f>IF($B111="","",IFERROR(INDEX('Equipment register'!$B$2:$B$501,MATCH($B111,'Equipment register'!$A$2:$A$501,0)),"Not in register"))</f>
        <v/>
      </c>
      <c r="G111" s="17" t="n"/>
      <c r="H111" s="17" t="n"/>
      <c r="L111" s="21">
        <f>IF($A111="","",IF($H111="",TODAY(),$H111)-$A111)</f>
        <v/>
      </c>
      <c r="M111" s="20">
        <f>IF($A111="","",IF($H111&lt;&gt;"","Returned",IF(AND($G111&lt;&gt;"",TODAY()&gt;$G111),"Overdue","Out")))</f>
        <v/>
      </c>
      <c r="N111" s="21">
        <f>IF(OR($A111="",$G111=""),"",MAX(0,IF($H111="",TODAY(),$H111)-$G111))</f>
        <v/>
      </c>
    </row>
    <row r="112">
      <c r="A112" s="17" t="n"/>
      <c r="C112" s="20">
        <f>IF($B112="","",IFERROR(INDEX('Equipment register'!$B$2:$B$501,MATCH($B112,'Equipment register'!$A$2:$A$501,0)),"Not in register"))</f>
        <v/>
      </c>
      <c r="G112" s="17" t="n"/>
      <c r="H112" s="17" t="n"/>
      <c r="L112" s="21">
        <f>IF($A112="","",IF($H112="",TODAY(),$H112)-$A112)</f>
        <v/>
      </c>
      <c r="M112" s="20">
        <f>IF($A112="","",IF($H112&lt;&gt;"","Returned",IF(AND($G112&lt;&gt;"",TODAY()&gt;$G112),"Overdue","Out")))</f>
        <v/>
      </c>
      <c r="N112" s="21">
        <f>IF(OR($A112="",$G112=""),"",MAX(0,IF($H112="",TODAY(),$H112)-$G112))</f>
        <v/>
      </c>
    </row>
    <row r="113">
      <c r="A113" s="17" t="n"/>
      <c r="C113" s="20">
        <f>IF($B113="","",IFERROR(INDEX('Equipment register'!$B$2:$B$501,MATCH($B113,'Equipment register'!$A$2:$A$501,0)),"Not in register"))</f>
        <v/>
      </c>
      <c r="G113" s="17" t="n"/>
      <c r="H113" s="17" t="n"/>
      <c r="L113" s="21">
        <f>IF($A113="","",IF($H113="",TODAY(),$H113)-$A113)</f>
        <v/>
      </c>
      <c r="M113" s="20">
        <f>IF($A113="","",IF($H113&lt;&gt;"","Returned",IF(AND($G113&lt;&gt;"",TODAY()&gt;$G113),"Overdue","Out")))</f>
        <v/>
      </c>
      <c r="N113" s="21">
        <f>IF(OR($A113="",$G113=""),"",MAX(0,IF($H113="",TODAY(),$H113)-$G113))</f>
        <v/>
      </c>
    </row>
    <row r="114">
      <c r="A114" s="17" t="n"/>
      <c r="C114" s="20">
        <f>IF($B114="","",IFERROR(INDEX('Equipment register'!$B$2:$B$501,MATCH($B114,'Equipment register'!$A$2:$A$501,0)),"Not in register"))</f>
        <v/>
      </c>
      <c r="G114" s="17" t="n"/>
      <c r="H114" s="17" t="n"/>
      <c r="L114" s="21">
        <f>IF($A114="","",IF($H114="",TODAY(),$H114)-$A114)</f>
        <v/>
      </c>
      <c r="M114" s="20">
        <f>IF($A114="","",IF($H114&lt;&gt;"","Returned",IF(AND($G114&lt;&gt;"",TODAY()&gt;$G114),"Overdue","Out")))</f>
        <v/>
      </c>
      <c r="N114" s="21">
        <f>IF(OR($A114="",$G114=""),"",MAX(0,IF($H114="",TODAY(),$H114)-$G114))</f>
        <v/>
      </c>
    </row>
    <row r="115">
      <c r="A115" s="17" t="n"/>
      <c r="C115" s="20">
        <f>IF($B115="","",IFERROR(INDEX('Equipment register'!$B$2:$B$501,MATCH($B115,'Equipment register'!$A$2:$A$501,0)),"Not in register"))</f>
        <v/>
      </c>
      <c r="G115" s="17" t="n"/>
      <c r="H115" s="17" t="n"/>
      <c r="L115" s="21">
        <f>IF($A115="","",IF($H115="",TODAY(),$H115)-$A115)</f>
        <v/>
      </c>
      <c r="M115" s="20">
        <f>IF($A115="","",IF($H115&lt;&gt;"","Returned",IF(AND($G115&lt;&gt;"",TODAY()&gt;$G115),"Overdue","Out")))</f>
        <v/>
      </c>
      <c r="N115" s="21">
        <f>IF(OR($A115="",$G115=""),"",MAX(0,IF($H115="",TODAY(),$H115)-$G115))</f>
        <v/>
      </c>
    </row>
    <row r="116">
      <c r="A116" s="17" t="n"/>
      <c r="C116" s="20">
        <f>IF($B116="","",IFERROR(INDEX('Equipment register'!$B$2:$B$501,MATCH($B116,'Equipment register'!$A$2:$A$501,0)),"Not in register"))</f>
        <v/>
      </c>
      <c r="G116" s="17" t="n"/>
      <c r="H116" s="17" t="n"/>
      <c r="L116" s="21">
        <f>IF($A116="","",IF($H116="",TODAY(),$H116)-$A116)</f>
        <v/>
      </c>
      <c r="M116" s="20">
        <f>IF($A116="","",IF($H116&lt;&gt;"","Returned",IF(AND($G116&lt;&gt;"",TODAY()&gt;$G116),"Overdue","Out")))</f>
        <v/>
      </c>
      <c r="N116" s="21">
        <f>IF(OR($A116="",$G116=""),"",MAX(0,IF($H116="",TODAY(),$H116)-$G116))</f>
        <v/>
      </c>
    </row>
    <row r="117">
      <c r="A117" s="17" t="n"/>
      <c r="C117" s="20">
        <f>IF($B117="","",IFERROR(INDEX('Equipment register'!$B$2:$B$501,MATCH($B117,'Equipment register'!$A$2:$A$501,0)),"Not in register"))</f>
        <v/>
      </c>
      <c r="G117" s="17" t="n"/>
      <c r="H117" s="17" t="n"/>
      <c r="L117" s="21">
        <f>IF($A117="","",IF($H117="",TODAY(),$H117)-$A117)</f>
        <v/>
      </c>
      <c r="M117" s="20">
        <f>IF($A117="","",IF($H117&lt;&gt;"","Returned",IF(AND($G117&lt;&gt;"",TODAY()&gt;$G117),"Overdue","Out")))</f>
        <v/>
      </c>
      <c r="N117" s="21">
        <f>IF(OR($A117="",$G117=""),"",MAX(0,IF($H117="",TODAY(),$H117)-$G117))</f>
        <v/>
      </c>
    </row>
    <row r="118">
      <c r="A118" s="17" t="n"/>
      <c r="C118" s="20">
        <f>IF($B118="","",IFERROR(INDEX('Equipment register'!$B$2:$B$501,MATCH($B118,'Equipment register'!$A$2:$A$501,0)),"Not in register"))</f>
        <v/>
      </c>
      <c r="G118" s="17" t="n"/>
      <c r="H118" s="17" t="n"/>
      <c r="L118" s="21">
        <f>IF($A118="","",IF($H118="",TODAY(),$H118)-$A118)</f>
        <v/>
      </c>
      <c r="M118" s="20">
        <f>IF($A118="","",IF($H118&lt;&gt;"","Returned",IF(AND($G118&lt;&gt;"",TODAY()&gt;$G118),"Overdue","Out")))</f>
        <v/>
      </c>
      <c r="N118" s="21">
        <f>IF(OR($A118="",$G118=""),"",MAX(0,IF($H118="",TODAY(),$H118)-$G118))</f>
        <v/>
      </c>
    </row>
    <row r="119">
      <c r="A119" s="17" t="n"/>
      <c r="C119" s="20">
        <f>IF($B119="","",IFERROR(INDEX('Equipment register'!$B$2:$B$501,MATCH($B119,'Equipment register'!$A$2:$A$501,0)),"Not in register"))</f>
        <v/>
      </c>
      <c r="G119" s="17" t="n"/>
      <c r="H119" s="17" t="n"/>
      <c r="L119" s="21">
        <f>IF($A119="","",IF($H119="",TODAY(),$H119)-$A119)</f>
        <v/>
      </c>
      <c r="M119" s="20">
        <f>IF($A119="","",IF($H119&lt;&gt;"","Returned",IF(AND($G119&lt;&gt;"",TODAY()&gt;$G119),"Overdue","Out")))</f>
        <v/>
      </c>
      <c r="N119" s="21">
        <f>IF(OR($A119="",$G119=""),"",MAX(0,IF($H119="",TODAY(),$H119)-$G119))</f>
        <v/>
      </c>
    </row>
    <row r="120">
      <c r="A120" s="17" t="n"/>
      <c r="C120" s="20">
        <f>IF($B120="","",IFERROR(INDEX('Equipment register'!$B$2:$B$501,MATCH($B120,'Equipment register'!$A$2:$A$501,0)),"Not in register"))</f>
        <v/>
      </c>
      <c r="G120" s="17" t="n"/>
      <c r="H120" s="17" t="n"/>
      <c r="L120" s="21">
        <f>IF($A120="","",IF($H120="",TODAY(),$H120)-$A120)</f>
        <v/>
      </c>
      <c r="M120" s="20">
        <f>IF($A120="","",IF($H120&lt;&gt;"","Returned",IF(AND($G120&lt;&gt;"",TODAY()&gt;$G120),"Overdue","Out")))</f>
        <v/>
      </c>
      <c r="N120" s="21">
        <f>IF(OR($A120="",$G120=""),"",MAX(0,IF($H120="",TODAY(),$H120)-$G120))</f>
        <v/>
      </c>
    </row>
    <row r="121">
      <c r="A121" s="17" t="n"/>
      <c r="C121" s="20">
        <f>IF($B121="","",IFERROR(INDEX('Equipment register'!$B$2:$B$501,MATCH($B121,'Equipment register'!$A$2:$A$501,0)),"Not in register"))</f>
        <v/>
      </c>
      <c r="G121" s="17" t="n"/>
      <c r="H121" s="17" t="n"/>
      <c r="L121" s="21">
        <f>IF($A121="","",IF($H121="",TODAY(),$H121)-$A121)</f>
        <v/>
      </c>
      <c r="M121" s="20">
        <f>IF($A121="","",IF($H121&lt;&gt;"","Returned",IF(AND($G121&lt;&gt;"",TODAY()&gt;$G121),"Overdue","Out")))</f>
        <v/>
      </c>
      <c r="N121" s="21">
        <f>IF(OR($A121="",$G121=""),"",MAX(0,IF($H121="",TODAY(),$H121)-$G121))</f>
        <v/>
      </c>
    </row>
    <row r="122">
      <c r="A122" s="17" t="n"/>
      <c r="C122" s="20">
        <f>IF($B122="","",IFERROR(INDEX('Equipment register'!$B$2:$B$501,MATCH($B122,'Equipment register'!$A$2:$A$501,0)),"Not in register"))</f>
        <v/>
      </c>
      <c r="G122" s="17" t="n"/>
      <c r="H122" s="17" t="n"/>
      <c r="L122" s="21">
        <f>IF($A122="","",IF($H122="",TODAY(),$H122)-$A122)</f>
        <v/>
      </c>
      <c r="M122" s="20">
        <f>IF($A122="","",IF($H122&lt;&gt;"","Returned",IF(AND($G122&lt;&gt;"",TODAY()&gt;$G122),"Overdue","Out")))</f>
        <v/>
      </c>
      <c r="N122" s="21">
        <f>IF(OR($A122="",$G122=""),"",MAX(0,IF($H122="",TODAY(),$H122)-$G122))</f>
        <v/>
      </c>
    </row>
    <row r="123">
      <c r="A123" s="17" t="n"/>
      <c r="C123" s="20">
        <f>IF($B123="","",IFERROR(INDEX('Equipment register'!$B$2:$B$501,MATCH($B123,'Equipment register'!$A$2:$A$501,0)),"Not in register"))</f>
        <v/>
      </c>
      <c r="G123" s="17" t="n"/>
      <c r="H123" s="17" t="n"/>
      <c r="L123" s="21">
        <f>IF($A123="","",IF($H123="",TODAY(),$H123)-$A123)</f>
        <v/>
      </c>
      <c r="M123" s="20">
        <f>IF($A123="","",IF($H123&lt;&gt;"","Returned",IF(AND($G123&lt;&gt;"",TODAY()&gt;$G123),"Overdue","Out")))</f>
        <v/>
      </c>
      <c r="N123" s="21">
        <f>IF(OR($A123="",$G123=""),"",MAX(0,IF($H123="",TODAY(),$H123)-$G123))</f>
        <v/>
      </c>
    </row>
    <row r="124">
      <c r="A124" s="17" t="n"/>
      <c r="C124" s="20">
        <f>IF($B124="","",IFERROR(INDEX('Equipment register'!$B$2:$B$501,MATCH($B124,'Equipment register'!$A$2:$A$501,0)),"Not in register"))</f>
        <v/>
      </c>
      <c r="G124" s="17" t="n"/>
      <c r="H124" s="17" t="n"/>
      <c r="L124" s="21">
        <f>IF($A124="","",IF($H124="",TODAY(),$H124)-$A124)</f>
        <v/>
      </c>
      <c r="M124" s="20">
        <f>IF($A124="","",IF($H124&lt;&gt;"","Returned",IF(AND($G124&lt;&gt;"",TODAY()&gt;$G124),"Overdue","Out")))</f>
        <v/>
      </c>
      <c r="N124" s="21">
        <f>IF(OR($A124="",$G124=""),"",MAX(0,IF($H124="",TODAY(),$H124)-$G124))</f>
        <v/>
      </c>
    </row>
    <row r="125">
      <c r="A125" s="17" t="n"/>
      <c r="C125" s="20">
        <f>IF($B125="","",IFERROR(INDEX('Equipment register'!$B$2:$B$501,MATCH($B125,'Equipment register'!$A$2:$A$501,0)),"Not in register"))</f>
        <v/>
      </c>
      <c r="G125" s="17" t="n"/>
      <c r="H125" s="17" t="n"/>
      <c r="L125" s="21">
        <f>IF($A125="","",IF($H125="",TODAY(),$H125)-$A125)</f>
        <v/>
      </c>
      <c r="M125" s="20">
        <f>IF($A125="","",IF($H125&lt;&gt;"","Returned",IF(AND($G125&lt;&gt;"",TODAY()&gt;$G125),"Overdue","Out")))</f>
        <v/>
      </c>
      <c r="N125" s="21">
        <f>IF(OR($A125="",$G125=""),"",MAX(0,IF($H125="",TODAY(),$H125)-$G125))</f>
        <v/>
      </c>
    </row>
    <row r="126">
      <c r="A126" s="17" t="n"/>
      <c r="C126" s="20">
        <f>IF($B126="","",IFERROR(INDEX('Equipment register'!$B$2:$B$501,MATCH($B126,'Equipment register'!$A$2:$A$501,0)),"Not in register"))</f>
        <v/>
      </c>
      <c r="G126" s="17" t="n"/>
      <c r="H126" s="17" t="n"/>
      <c r="L126" s="21">
        <f>IF($A126="","",IF($H126="",TODAY(),$H126)-$A126)</f>
        <v/>
      </c>
      <c r="M126" s="20">
        <f>IF($A126="","",IF($H126&lt;&gt;"","Returned",IF(AND($G126&lt;&gt;"",TODAY()&gt;$G126),"Overdue","Out")))</f>
        <v/>
      </c>
      <c r="N126" s="21">
        <f>IF(OR($A126="",$G126=""),"",MAX(0,IF($H126="",TODAY(),$H126)-$G126))</f>
        <v/>
      </c>
    </row>
    <row r="127">
      <c r="A127" s="17" t="n"/>
      <c r="C127" s="20">
        <f>IF($B127="","",IFERROR(INDEX('Equipment register'!$B$2:$B$501,MATCH($B127,'Equipment register'!$A$2:$A$501,0)),"Not in register"))</f>
        <v/>
      </c>
      <c r="G127" s="17" t="n"/>
      <c r="H127" s="17" t="n"/>
      <c r="L127" s="21">
        <f>IF($A127="","",IF($H127="",TODAY(),$H127)-$A127)</f>
        <v/>
      </c>
      <c r="M127" s="20">
        <f>IF($A127="","",IF($H127&lt;&gt;"","Returned",IF(AND($G127&lt;&gt;"",TODAY()&gt;$G127),"Overdue","Out")))</f>
        <v/>
      </c>
      <c r="N127" s="21">
        <f>IF(OR($A127="",$G127=""),"",MAX(0,IF($H127="",TODAY(),$H127)-$G127))</f>
        <v/>
      </c>
    </row>
    <row r="128">
      <c r="A128" s="17" t="n"/>
      <c r="C128" s="20">
        <f>IF($B128="","",IFERROR(INDEX('Equipment register'!$B$2:$B$501,MATCH($B128,'Equipment register'!$A$2:$A$501,0)),"Not in register"))</f>
        <v/>
      </c>
      <c r="G128" s="17" t="n"/>
      <c r="H128" s="17" t="n"/>
      <c r="L128" s="21">
        <f>IF($A128="","",IF($H128="",TODAY(),$H128)-$A128)</f>
        <v/>
      </c>
      <c r="M128" s="20">
        <f>IF($A128="","",IF($H128&lt;&gt;"","Returned",IF(AND($G128&lt;&gt;"",TODAY()&gt;$G128),"Overdue","Out")))</f>
        <v/>
      </c>
      <c r="N128" s="21">
        <f>IF(OR($A128="",$G128=""),"",MAX(0,IF($H128="",TODAY(),$H128)-$G128))</f>
        <v/>
      </c>
    </row>
    <row r="129">
      <c r="A129" s="17" t="n"/>
      <c r="C129" s="20">
        <f>IF($B129="","",IFERROR(INDEX('Equipment register'!$B$2:$B$501,MATCH($B129,'Equipment register'!$A$2:$A$501,0)),"Not in register"))</f>
        <v/>
      </c>
      <c r="G129" s="17" t="n"/>
      <c r="H129" s="17" t="n"/>
      <c r="L129" s="21">
        <f>IF($A129="","",IF($H129="",TODAY(),$H129)-$A129)</f>
        <v/>
      </c>
      <c r="M129" s="20">
        <f>IF($A129="","",IF($H129&lt;&gt;"","Returned",IF(AND($G129&lt;&gt;"",TODAY()&gt;$G129),"Overdue","Out")))</f>
        <v/>
      </c>
      <c r="N129" s="21">
        <f>IF(OR($A129="",$G129=""),"",MAX(0,IF($H129="",TODAY(),$H129)-$G129))</f>
        <v/>
      </c>
    </row>
    <row r="130">
      <c r="A130" s="17" t="n"/>
      <c r="C130" s="20">
        <f>IF($B130="","",IFERROR(INDEX('Equipment register'!$B$2:$B$501,MATCH($B130,'Equipment register'!$A$2:$A$501,0)),"Not in register"))</f>
        <v/>
      </c>
      <c r="G130" s="17" t="n"/>
      <c r="H130" s="17" t="n"/>
      <c r="L130" s="21">
        <f>IF($A130="","",IF($H130="",TODAY(),$H130)-$A130)</f>
        <v/>
      </c>
      <c r="M130" s="20">
        <f>IF($A130="","",IF($H130&lt;&gt;"","Returned",IF(AND($G130&lt;&gt;"",TODAY()&gt;$G130),"Overdue","Out")))</f>
        <v/>
      </c>
      <c r="N130" s="21">
        <f>IF(OR($A130="",$G130=""),"",MAX(0,IF($H130="",TODAY(),$H130)-$G130))</f>
        <v/>
      </c>
    </row>
    <row r="131">
      <c r="A131" s="17" t="n"/>
      <c r="C131" s="20">
        <f>IF($B131="","",IFERROR(INDEX('Equipment register'!$B$2:$B$501,MATCH($B131,'Equipment register'!$A$2:$A$501,0)),"Not in register"))</f>
        <v/>
      </c>
      <c r="G131" s="17" t="n"/>
      <c r="H131" s="17" t="n"/>
      <c r="L131" s="21">
        <f>IF($A131="","",IF($H131="",TODAY(),$H131)-$A131)</f>
        <v/>
      </c>
      <c r="M131" s="20">
        <f>IF($A131="","",IF($H131&lt;&gt;"","Returned",IF(AND($G131&lt;&gt;"",TODAY()&gt;$G131),"Overdue","Out")))</f>
        <v/>
      </c>
      <c r="N131" s="21">
        <f>IF(OR($A131="",$G131=""),"",MAX(0,IF($H131="",TODAY(),$H131)-$G131))</f>
        <v/>
      </c>
    </row>
    <row r="132">
      <c r="A132" s="17" t="n"/>
      <c r="C132" s="20">
        <f>IF($B132="","",IFERROR(INDEX('Equipment register'!$B$2:$B$501,MATCH($B132,'Equipment register'!$A$2:$A$501,0)),"Not in register"))</f>
        <v/>
      </c>
      <c r="G132" s="17" t="n"/>
      <c r="H132" s="17" t="n"/>
      <c r="L132" s="21">
        <f>IF($A132="","",IF($H132="",TODAY(),$H132)-$A132)</f>
        <v/>
      </c>
      <c r="M132" s="20">
        <f>IF($A132="","",IF($H132&lt;&gt;"","Returned",IF(AND($G132&lt;&gt;"",TODAY()&gt;$G132),"Overdue","Out")))</f>
        <v/>
      </c>
      <c r="N132" s="21">
        <f>IF(OR($A132="",$G132=""),"",MAX(0,IF($H132="",TODAY(),$H132)-$G132))</f>
        <v/>
      </c>
    </row>
    <row r="133">
      <c r="A133" s="17" t="n"/>
      <c r="C133" s="20">
        <f>IF($B133="","",IFERROR(INDEX('Equipment register'!$B$2:$B$501,MATCH($B133,'Equipment register'!$A$2:$A$501,0)),"Not in register"))</f>
        <v/>
      </c>
      <c r="G133" s="17" t="n"/>
      <c r="H133" s="17" t="n"/>
      <c r="L133" s="21">
        <f>IF($A133="","",IF($H133="",TODAY(),$H133)-$A133)</f>
        <v/>
      </c>
      <c r="M133" s="20">
        <f>IF($A133="","",IF($H133&lt;&gt;"","Returned",IF(AND($G133&lt;&gt;"",TODAY()&gt;$G133),"Overdue","Out")))</f>
        <v/>
      </c>
      <c r="N133" s="21">
        <f>IF(OR($A133="",$G133=""),"",MAX(0,IF($H133="",TODAY(),$H133)-$G133))</f>
        <v/>
      </c>
    </row>
    <row r="134">
      <c r="A134" s="17" t="n"/>
      <c r="C134" s="20">
        <f>IF($B134="","",IFERROR(INDEX('Equipment register'!$B$2:$B$501,MATCH($B134,'Equipment register'!$A$2:$A$501,0)),"Not in register"))</f>
        <v/>
      </c>
      <c r="G134" s="17" t="n"/>
      <c r="H134" s="17" t="n"/>
      <c r="L134" s="21">
        <f>IF($A134="","",IF($H134="",TODAY(),$H134)-$A134)</f>
        <v/>
      </c>
      <c r="M134" s="20">
        <f>IF($A134="","",IF($H134&lt;&gt;"","Returned",IF(AND($G134&lt;&gt;"",TODAY()&gt;$G134),"Overdue","Out")))</f>
        <v/>
      </c>
      <c r="N134" s="21">
        <f>IF(OR($A134="",$G134=""),"",MAX(0,IF($H134="",TODAY(),$H134)-$G134))</f>
        <v/>
      </c>
    </row>
    <row r="135">
      <c r="A135" s="17" t="n"/>
      <c r="C135" s="20">
        <f>IF($B135="","",IFERROR(INDEX('Equipment register'!$B$2:$B$501,MATCH($B135,'Equipment register'!$A$2:$A$501,0)),"Not in register"))</f>
        <v/>
      </c>
      <c r="G135" s="17" t="n"/>
      <c r="H135" s="17" t="n"/>
      <c r="L135" s="21">
        <f>IF($A135="","",IF($H135="",TODAY(),$H135)-$A135)</f>
        <v/>
      </c>
      <c r="M135" s="20">
        <f>IF($A135="","",IF($H135&lt;&gt;"","Returned",IF(AND($G135&lt;&gt;"",TODAY()&gt;$G135),"Overdue","Out")))</f>
        <v/>
      </c>
      <c r="N135" s="21">
        <f>IF(OR($A135="",$G135=""),"",MAX(0,IF($H135="",TODAY(),$H135)-$G135))</f>
        <v/>
      </c>
    </row>
    <row r="136">
      <c r="A136" s="17" t="n"/>
      <c r="C136" s="20">
        <f>IF($B136="","",IFERROR(INDEX('Equipment register'!$B$2:$B$501,MATCH($B136,'Equipment register'!$A$2:$A$501,0)),"Not in register"))</f>
        <v/>
      </c>
      <c r="G136" s="17" t="n"/>
      <c r="H136" s="17" t="n"/>
      <c r="L136" s="21">
        <f>IF($A136="","",IF($H136="",TODAY(),$H136)-$A136)</f>
        <v/>
      </c>
      <c r="M136" s="20">
        <f>IF($A136="","",IF($H136&lt;&gt;"","Returned",IF(AND($G136&lt;&gt;"",TODAY()&gt;$G136),"Overdue","Out")))</f>
        <v/>
      </c>
      <c r="N136" s="21">
        <f>IF(OR($A136="",$G136=""),"",MAX(0,IF($H136="",TODAY(),$H136)-$G136))</f>
        <v/>
      </c>
    </row>
    <row r="137">
      <c r="A137" s="17" t="n"/>
      <c r="C137" s="20">
        <f>IF($B137="","",IFERROR(INDEX('Equipment register'!$B$2:$B$501,MATCH($B137,'Equipment register'!$A$2:$A$501,0)),"Not in register"))</f>
        <v/>
      </c>
      <c r="G137" s="17" t="n"/>
      <c r="H137" s="17" t="n"/>
      <c r="L137" s="21">
        <f>IF($A137="","",IF($H137="",TODAY(),$H137)-$A137)</f>
        <v/>
      </c>
      <c r="M137" s="20">
        <f>IF($A137="","",IF($H137&lt;&gt;"","Returned",IF(AND($G137&lt;&gt;"",TODAY()&gt;$G137),"Overdue","Out")))</f>
        <v/>
      </c>
      <c r="N137" s="21">
        <f>IF(OR($A137="",$G137=""),"",MAX(0,IF($H137="",TODAY(),$H137)-$G137))</f>
        <v/>
      </c>
    </row>
    <row r="138">
      <c r="A138" s="17" t="n"/>
      <c r="C138" s="20">
        <f>IF($B138="","",IFERROR(INDEX('Equipment register'!$B$2:$B$501,MATCH($B138,'Equipment register'!$A$2:$A$501,0)),"Not in register"))</f>
        <v/>
      </c>
      <c r="G138" s="17" t="n"/>
      <c r="H138" s="17" t="n"/>
      <c r="L138" s="21">
        <f>IF($A138="","",IF($H138="",TODAY(),$H138)-$A138)</f>
        <v/>
      </c>
      <c r="M138" s="20">
        <f>IF($A138="","",IF($H138&lt;&gt;"","Returned",IF(AND($G138&lt;&gt;"",TODAY()&gt;$G138),"Overdue","Out")))</f>
        <v/>
      </c>
      <c r="N138" s="21">
        <f>IF(OR($A138="",$G138=""),"",MAX(0,IF($H138="",TODAY(),$H138)-$G138))</f>
        <v/>
      </c>
    </row>
    <row r="139">
      <c r="A139" s="17" t="n"/>
      <c r="C139" s="20">
        <f>IF($B139="","",IFERROR(INDEX('Equipment register'!$B$2:$B$501,MATCH($B139,'Equipment register'!$A$2:$A$501,0)),"Not in register"))</f>
        <v/>
      </c>
      <c r="G139" s="17" t="n"/>
      <c r="H139" s="17" t="n"/>
      <c r="L139" s="21">
        <f>IF($A139="","",IF($H139="",TODAY(),$H139)-$A139)</f>
        <v/>
      </c>
      <c r="M139" s="20">
        <f>IF($A139="","",IF($H139&lt;&gt;"","Returned",IF(AND($G139&lt;&gt;"",TODAY()&gt;$G139),"Overdue","Out")))</f>
        <v/>
      </c>
      <c r="N139" s="21">
        <f>IF(OR($A139="",$G139=""),"",MAX(0,IF($H139="",TODAY(),$H139)-$G139))</f>
        <v/>
      </c>
    </row>
    <row r="140">
      <c r="A140" s="17" t="n"/>
      <c r="C140" s="20">
        <f>IF($B140="","",IFERROR(INDEX('Equipment register'!$B$2:$B$501,MATCH($B140,'Equipment register'!$A$2:$A$501,0)),"Not in register"))</f>
        <v/>
      </c>
      <c r="G140" s="17" t="n"/>
      <c r="H140" s="17" t="n"/>
      <c r="L140" s="21">
        <f>IF($A140="","",IF($H140="",TODAY(),$H140)-$A140)</f>
        <v/>
      </c>
      <c r="M140" s="20">
        <f>IF($A140="","",IF($H140&lt;&gt;"","Returned",IF(AND($G140&lt;&gt;"",TODAY()&gt;$G140),"Overdue","Out")))</f>
        <v/>
      </c>
      <c r="N140" s="21">
        <f>IF(OR($A140="",$G140=""),"",MAX(0,IF($H140="",TODAY(),$H140)-$G140))</f>
        <v/>
      </c>
    </row>
    <row r="141">
      <c r="A141" s="17" t="n"/>
      <c r="C141" s="20">
        <f>IF($B141="","",IFERROR(INDEX('Equipment register'!$B$2:$B$501,MATCH($B141,'Equipment register'!$A$2:$A$501,0)),"Not in register"))</f>
        <v/>
      </c>
      <c r="G141" s="17" t="n"/>
      <c r="H141" s="17" t="n"/>
      <c r="L141" s="21">
        <f>IF($A141="","",IF($H141="",TODAY(),$H141)-$A141)</f>
        <v/>
      </c>
      <c r="M141" s="20">
        <f>IF($A141="","",IF($H141&lt;&gt;"","Returned",IF(AND($G141&lt;&gt;"",TODAY()&gt;$G141),"Overdue","Out")))</f>
        <v/>
      </c>
      <c r="N141" s="21">
        <f>IF(OR($A141="",$G141=""),"",MAX(0,IF($H141="",TODAY(),$H141)-$G141))</f>
        <v/>
      </c>
    </row>
    <row r="142">
      <c r="A142" s="17" t="n"/>
      <c r="C142" s="20">
        <f>IF($B142="","",IFERROR(INDEX('Equipment register'!$B$2:$B$501,MATCH($B142,'Equipment register'!$A$2:$A$501,0)),"Not in register"))</f>
        <v/>
      </c>
      <c r="G142" s="17" t="n"/>
      <c r="H142" s="17" t="n"/>
      <c r="L142" s="21">
        <f>IF($A142="","",IF($H142="",TODAY(),$H142)-$A142)</f>
        <v/>
      </c>
      <c r="M142" s="20">
        <f>IF($A142="","",IF($H142&lt;&gt;"","Returned",IF(AND($G142&lt;&gt;"",TODAY()&gt;$G142),"Overdue","Out")))</f>
        <v/>
      </c>
      <c r="N142" s="21">
        <f>IF(OR($A142="",$G142=""),"",MAX(0,IF($H142="",TODAY(),$H142)-$G142))</f>
        <v/>
      </c>
    </row>
    <row r="143">
      <c r="A143" s="17" t="n"/>
      <c r="C143" s="20">
        <f>IF($B143="","",IFERROR(INDEX('Equipment register'!$B$2:$B$501,MATCH($B143,'Equipment register'!$A$2:$A$501,0)),"Not in register"))</f>
        <v/>
      </c>
      <c r="G143" s="17" t="n"/>
      <c r="H143" s="17" t="n"/>
      <c r="L143" s="21">
        <f>IF($A143="","",IF($H143="",TODAY(),$H143)-$A143)</f>
        <v/>
      </c>
      <c r="M143" s="20">
        <f>IF($A143="","",IF($H143&lt;&gt;"","Returned",IF(AND($G143&lt;&gt;"",TODAY()&gt;$G143),"Overdue","Out")))</f>
        <v/>
      </c>
      <c r="N143" s="21">
        <f>IF(OR($A143="",$G143=""),"",MAX(0,IF($H143="",TODAY(),$H143)-$G143))</f>
        <v/>
      </c>
    </row>
    <row r="144">
      <c r="A144" s="17" t="n"/>
      <c r="C144" s="20">
        <f>IF($B144="","",IFERROR(INDEX('Equipment register'!$B$2:$B$501,MATCH($B144,'Equipment register'!$A$2:$A$501,0)),"Not in register"))</f>
        <v/>
      </c>
      <c r="G144" s="17" t="n"/>
      <c r="H144" s="17" t="n"/>
      <c r="L144" s="21">
        <f>IF($A144="","",IF($H144="",TODAY(),$H144)-$A144)</f>
        <v/>
      </c>
      <c r="M144" s="20">
        <f>IF($A144="","",IF($H144&lt;&gt;"","Returned",IF(AND($G144&lt;&gt;"",TODAY()&gt;$G144),"Overdue","Out")))</f>
        <v/>
      </c>
      <c r="N144" s="21">
        <f>IF(OR($A144="",$G144=""),"",MAX(0,IF($H144="",TODAY(),$H144)-$G144))</f>
        <v/>
      </c>
    </row>
    <row r="145">
      <c r="A145" s="17" t="n"/>
      <c r="C145" s="20">
        <f>IF($B145="","",IFERROR(INDEX('Equipment register'!$B$2:$B$501,MATCH($B145,'Equipment register'!$A$2:$A$501,0)),"Not in register"))</f>
        <v/>
      </c>
      <c r="G145" s="17" t="n"/>
      <c r="H145" s="17" t="n"/>
      <c r="L145" s="21">
        <f>IF($A145="","",IF($H145="",TODAY(),$H145)-$A145)</f>
        <v/>
      </c>
      <c r="M145" s="20">
        <f>IF($A145="","",IF($H145&lt;&gt;"","Returned",IF(AND($G145&lt;&gt;"",TODAY()&gt;$G145),"Overdue","Out")))</f>
        <v/>
      </c>
      <c r="N145" s="21">
        <f>IF(OR($A145="",$G145=""),"",MAX(0,IF($H145="",TODAY(),$H145)-$G145))</f>
        <v/>
      </c>
    </row>
    <row r="146">
      <c r="A146" s="17" t="n"/>
      <c r="C146" s="20">
        <f>IF($B146="","",IFERROR(INDEX('Equipment register'!$B$2:$B$501,MATCH($B146,'Equipment register'!$A$2:$A$501,0)),"Not in register"))</f>
        <v/>
      </c>
      <c r="G146" s="17" t="n"/>
      <c r="H146" s="17" t="n"/>
      <c r="L146" s="21">
        <f>IF($A146="","",IF($H146="",TODAY(),$H146)-$A146)</f>
        <v/>
      </c>
      <c r="M146" s="20">
        <f>IF($A146="","",IF($H146&lt;&gt;"","Returned",IF(AND($G146&lt;&gt;"",TODAY()&gt;$G146),"Overdue","Out")))</f>
        <v/>
      </c>
      <c r="N146" s="21">
        <f>IF(OR($A146="",$G146=""),"",MAX(0,IF($H146="",TODAY(),$H146)-$G146))</f>
        <v/>
      </c>
    </row>
    <row r="147">
      <c r="A147" s="17" t="n"/>
      <c r="C147" s="20">
        <f>IF($B147="","",IFERROR(INDEX('Equipment register'!$B$2:$B$501,MATCH($B147,'Equipment register'!$A$2:$A$501,0)),"Not in register"))</f>
        <v/>
      </c>
      <c r="G147" s="17" t="n"/>
      <c r="H147" s="17" t="n"/>
      <c r="L147" s="21">
        <f>IF($A147="","",IF($H147="",TODAY(),$H147)-$A147)</f>
        <v/>
      </c>
      <c r="M147" s="20">
        <f>IF($A147="","",IF($H147&lt;&gt;"","Returned",IF(AND($G147&lt;&gt;"",TODAY()&gt;$G147),"Overdue","Out")))</f>
        <v/>
      </c>
      <c r="N147" s="21">
        <f>IF(OR($A147="",$G147=""),"",MAX(0,IF($H147="",TODAY(),$H147)-$G147))</f>
        <v/>
      </c>
    </row>
    <row r="148">
      <c r="A148" s="17" t="n"/>
      <c r="C148" s="20">
        <f>IF($B148="","",IFERROR(INDEX('Equipment register'!$B$2:$B$501,MATCH($B148,'Equipment register'!$A$2:$A$501,0)),"Not in register"))</f>
        <v/>
      </c>
      <c r="G148" s="17" t="n"/>
      <c r="H148" s="17" t="n"/>
      <c r="L148" s="21">
        <f>IF($A148="","",IF($H148="",TODAY(),$H148)-$A148)</f>
        <v/>
      </c>
      <c r="M148" s="20">
        <f>IF($A148="","",IF($H148&lt;&gt;"","Returned",IF(AND($G148&lt;&gt;"",TODAY()&gt;$G148),"Overdue","Out")))</f>
        <v/>
      </c>
      <c r="N148" s="21">
        <f>IF(OR($A148="",$G148=""),"",MAX(0,IF($H148="",TODAY(),$H148)-$G148))</f>
        <v/>
      </c>
    </row>
    <row r="149">
      <c r="A149" s="17" t="n"/>
      <c r="C149" s="20">
        <f>IF($B149="","",IFERROR(INDEX('Equipment register'!$B$2:$B$501,MATCH($B149,'Equipment register'!$A$2:$A$501,0)),"Not in register"))</f>
        <v/>
      </c>
      <c r="G149" s="17" t="n"/>
      <c r="H149" s="17" t="n"/>
      <c r="L149" s="21">
        <f>IF($A149="","",IF($H149="",TODAY(),$H149)-$A149)</f>
        <v/>
      </c>
      <c r="M149" s="20">
        <f>IF($A149="","",IF($H149&lt;&gt;"","Returned",IF(AND($G149&lt;&gt;"",TODAY()&gt;$G149),"Overdue","Out")))</f>
        <v/>
      </c>
      <c r="N149" s="21">
        <f>IF(OR($A149="",$G149=""),"",MAX(0,IF($H149="",TODAY(),$H149)-$G149))</f>
        <v/>
      </c>
    </row>
    <row r="150">
      <c r="A150" s="17" t="n"/>
      <c r="C150" s="20">
        <f>IF($B150="","",IFERROR(INDEX('Equipment register'!$B$2:$B$501,MATCH($B150,'Equipment register'!$A$2:$A$501,0)),"Not in register"))</f>
        <v/>
      </c>
      <c r="G150" s="17" t="n"/>
      <c r="H150" s="17" t="n"/>
      <c r="L150" s="21">
        <f>IF($A150="","",IF($H150="",TODAY(),$H150)-$A150)</f>
        <v/>
      </c>
      <c r="M150" s="20">
        <f>IF($A150="","",IF($H150&lt;&gt;"","Returned",IF(AND($G150&lt;&gt;"",TODAY()&gt;$G150),"Overdue","Out")))</f>
        <v/>
      </c>
      <c r="N150" s="21">
        <f>IF(OR($A150="",$G150=""),"",MAX(0,IF($H150="",TODAY(),$H150)-$G150))</f>
        <v/>
      </c>
    </row>
    <row r="151">
      <c r="A151" s="17" t="n"/>
      <c r="C151" s="20">
        <f>IF($B151="","",IFERROR(INDEX('Equipment register'!$B$2:$B$501,MATCH($B151,'Equipment register'!$A$2:$A$501,0)),"Not in register"))</f>
        <v/>
      </c>
      <c r="G151" s="17" t="n"/>
      <c r="H151" s="17" t="n"/>
      <c r="L151" s="21">
        <f>IF($A151="","",IF($H151="",TODAY(),$H151)-$A151)</f>
        <v/>
      </c>
      <c r="M151" s="20">
        <f>IF($A151="","",IF($H151&lt;&gt;"","Returned",IF(AND($G151&lt;&gt;"",TODAY()&gt;$G151),"Overdue","Out")))</f>
        <v/>
      </c>
      <c r="N151" s="21">
        <f>IF(OR($A151="",$G151=""),"",MAX(0,IF($H151="",TODAY(),$H151)-$G151))</f>
        <v/>
      </c>
    </row>
    <row r="152">
      <c r="A152" s="17" t="n"/>
      <c r="C152" s="20">
        <f>IF($B152="","",IFERROR(INDEX('Equipment register'!$B$2:$B$501,MATCH($B152,'Equipment register'!$A$2:$A$501,0)),"Not in register"))</f>
        <v/>
      </c>
      <c r="G152" s="17" t="n"/>
      <c r="H152" s="17" t="n"/>
      <c r="L152" s="21">
        <f>IF($A152="","",IF($H152="",TODAY(),$H152)-$A152)</f>
        <v/>
      </c>
      <c r="M152" s="20">
        <f>IF($A152="","",IF($H152&lt;&gt;"","Returned",IF(AND($G152&lt;&gt;"",TODAY()&gt;$G152),"Overdue","Out")))</f>
        <v/>
      </c>
      <c r="N152" s="21">
        <f>IF(OR($A152="",$G152=""),"",MAX(0,IF($H152="",TODAY(),$H152)-$G152))</f>
        <v/>
      </c>
    </row>
    <row r="153">
      <c r="A153" s="17" t="n"/>
      <c r="C153" s="20">
        <f>IF($B153="","",IFERROR(INDEX('Equipment register'!$B$2:$B$501,MATCH($B153,'Equipment register'!$A$2:$A$501,0)),"Not in register"))</f>
        <v/>
      </c>
      <c r="G153" s="17" t="n"/>
      <c r="H153" s="17" t="n"/>
      <c r="L153" s="21">
        <f>IF($A153="","",IF($H153="",TODAY(),$H153)-$A153)</f>
        <v/>
      </c>
      <c r="M153" s="20">
        <f>IF($A153="","",IF($H153&lt;&gt;"","Returned",IF(AND($G153&lt;&gt;"",TODAY()&gt;$G153),"Overdue","Out")))</f>
        <v/>
      </c>
      <c r="N153" s="21">
        <f>IF(OR($A153="",$G153=""),"",MAX(0,IF($H153="",TODAY(),$H153)-$G153))</f>
        <v/>
      </c>
    </row>
    <row r="154">
      <c r="A154" s="17" t="n"/>
      <c r="C154" s="20">
        <f>IF($B154="","",IFERROR(INDEX('Equipment register'!$B$2:$B$501,MATCH($B154,'Equipment register'!$A$2:$A$501,0)),"Not in register"))</f>
        <v/>
      </c>
      <c r="G154" s="17" t="n"/>
      <c r="H154" s="17" t="n"/>
      <c r="L154" s="21">
        <f>IF($A154="","",IF($H154="",TODAY(),$H154)-$A154)</f>
        <v/>
      </c>
      <c r="M154" s="20">
        <f>IF($A154="","",IF($H154&lt;&gt;"","Returned",IF(AND($G154&lt;&gt;"",TODAY()&gt;$G154),"Overdue","Out")))</f>
        <v/>
      </c>
      <c r="N154" s="21">
        <f>IF(OR($A154="",$G154=""),"",MAX(0,IF($H154="",TODAY(),$H154)-$G154))</f>
        <v/>
      </c>
    </row>
    <row r="155">
      <c r="A155" s="17" t="n"/>
      <c r="C155" s="20">
        <f>IF($B155="","",IFERROR(INDEX('Equipment register'!$B$2:$B$501,MATCH($B155,'Equipment register'!$A$2:$A$501,0)),"Not in register"))</f>
        <v/>
      </c>
      <c r="G155" s="17" t="n"/>
      <c r="H155" s="17" t="n"/>
      <c r="L155" s="21">
        <f>IF($A155="","",IF($H155="",TODAY(),$H155)-$A155)</f>
        <v/>
      </c>
      <c r="M155" s="20">
        <f>IF($A155="","",IF($H155&lt;&gt;"","Returned",IF(AND($G155&lt;&gt;"",TODAY()&gt;$G155),"Overdue","Out")))</f>
        <v/>
      </c>
      <c r="N155" s="21">
        <f>IF(OR($A155="",$G155=""),"",MAX(0,IF($H155="",TODAY(),$H155)-$G155))</f>
        <v/>
      </c>
    </row>
    <row r="156">
      <c r="A156" s="17" t="n"/>
      <c r="C156" s="20">
        <f>IF($B156="","",IFERROR(INDEX('Equipment register'!$B$2:$B$501,MATCH($B156,'Equipment register'!$A$2:$A$501,0)),"Not in register"))</f>
        <v/>
      </c>
      <c r="G156" s="17" t="n"/>
      <c r="H156" s="17" t="n"/>
      <c r="L156" s="21">
        <f>IF($A156="","",IF($H156="",TODAY(),$H156)-$A156)</f>
        <v/>
      </c>
      <c r="M156" s="20">
        <f>IF($A156="","",IF($H156&lt;&gt;"","Returned",IF(AND($G156&lt;&gt;"",TODAY()&gt;$G156),"Overdue","Out")))</f>
        <v/>
      </c>
      <c r="N156" s="21">
        <f>IF(OR($A156="",$G156=""),"",MAX(0,IF($H156="",TODAY(),$H156)-$G156))</f>
        <v/>
      </c>
    </row>
    <row r="157">
      <c r="A157" s="17" t="n"/>
      <c r="C157" s="20">
        <f>IF($B157="","",IFERROR(INDEX('Equipment register'!$B$2:$B$501,MATCH($B157,'Equipment register'!$A$2:$A$501,0)),"Not in register"))</f>
        <v/>
      </c>
      <c r="G157" s="17" t="n"/>
      <c r="H157" s="17" t="n"/>
      <c r="L157" s="21">
        <f>IF($A157="","",IF($H157="",TODAY(),$H157)-$A157)</f>
        <v/>
      </c>
      <c r="M157" s="20">
        <f>IF($A157="","",IF($H157&lt;&gt;"","Returned",IF(AND($G157&lt;&gt;"",TODAY()&gt;$G157),"Overdue","Out")))</f>
        <v/>
      </c>
      <c r="N157" s="21">
        <f>IF(OR($A157="",$G157=""),"",MAX(0,IF($H157="",TODAY(),$H157)-$G157))</f>
        <v/>
      </c>
    </row>
    <row r="158">
      <c r="A158" s="17" t="n"/>
      <c r="C158" s="20">
        <f>IF($B158="","",IFERROR(INDEX('Equipment register'!$B$2:$B$501,MATCH($B158,'Equipment register'!$A$2:$A$501,0)),"Not in register"))</f>
        <v/>
      </c>
      <c r="G158" s="17" t="n"/>
      <c r="H158" s="17" t="n"/>
      <c r="L158" s="21">
        <f>IF($A158="","",IF($H158="",TODAY(),$H158)-$A158)</f>
        <v/>
      </c>
      <c r="M158" s="20">
        <f>IF($A158="","",IF($H158&lt;&gt;"","Returned",IF(AND($G158&lt;&gt;"",TODAY()&gt;$G158),"Overdue","Out")))</f>
        <v/>
      </c>
      <c r="N158" s="21">
        <f>IF(OR($A158="",$G158=""),"",MAX(0,IF($H158="",TODAY(),$H158)-$G158))</f>
        <v/>
      </c>
    </row>
    <row r="159">
      <c r="A159" s="17" t="n"/>
      <c r="C159" s="20">
        <f>IF($B159="","",IFERROR(INDEX('Equipment register'!$B$2:$B$501,MATCH($B159,'Equipment register'!$A$2:$A$501,0)),"Not in register"))</f>
        <v/>
      </c>
      <c r="G159" s="17" t="n"/>
      <c r="H159" s="17" t="n"/>
      <c r="L159" s="21">
        <f>IF($A159="","",IF($H159="",TODAY(),$H159)-$A159)</f>
        <v/>
      </c>
      <c r="M159" s="20">
        <f>IF($A159="","",IF($H159&lt;&gt;"","Returned",IF(AND($G159&lt;&gt;"",TODAY()&gt;$G159),"Overdue","Out")))</f>
        <v/>
      </c>
      <c r="N159" s="21">
        <f>IF(OR($A159="",$G159=""),"",MAX(0,IF($H159="",TODAY(),$H159)-$G159))</f>
        <v/>
      </c>
    </row>
    <row r="160">
      <c r="A160" s="17" t="n"/>
      <c r="C160" s="20">
        <f>IF($B160="","",IFERROR(INDEX('Equipment register'!$B$2:$B$501,MATCH($B160,'Equipment register'!$A$2:$A$501,0)),"Not in register"))</f>
        <v/>
      </c>
      <c r="G160" s="17" t="n"/>
      <c r="H160" s="17" t="n"/>
      <c r="L160" s="21">
        <f>IF($A160="","",IF($H160="",TODAY(),$H160)-$A160)</f>
        <v/>
      </c>
      <c r="M160" s="20">
        <f>IF($A160="","",IF($H160&lt;&gt;"","Returned",IF(AND($G160&lt;&gt;"",TODAY()&gt;$G160),"Overdue","Out")))</f>
        <v/>
      </c>
      <c r="N160" s="21">
        <f>IF(OR($A160="",$G160=""),"",MAX(0,IF($H160="",TODAY(),$H160)-$G160))</f>
        <v/>
      </c>
    </row>
    <row r="161">
      <c r="A161" s="17" t="n"/>
      <c r="C161" s="20">
        <f>IF($B161="","",IFERROR(INDEX('Equipment register'!$B$2:$B$501,MATCH($B161,'Equipment register'!$A$2:$A$501,0)),"Not in register"))</f>
        <v/>
      </c>
      <c r="G161" s="17" t="n"/>
      <c r="H161" s="17" t="n"/>
      <c r="L161" s="21">
        <f>IF($A161="","",IF($H161="",TODAY(),$H161)-$A161)</f>
        <v/>
      </c>
      <c r="M161" s="20">
        <f>IF($A161="","",IF($H161&lt;&gt;"","Returned",IF(AND($G161&lt;&gt;"",TODAY()&gt;$G161),"Overdue","Out")))</f>
        <v/>
      </c>
      <c r="N161" s="21">
        <f>IF(OR($A161="",$G161=""),"",MAX(0,IF($H161="",TODAY(),$H161)-$G161))</f>
        <v/>
      </c>
    </row>
    <row r="162">
      <c r="A162" s="17" t="n"/>
      <c r="C162" s="20">
        <f>IF($B162="","",IFERROR(INDEX('Equipment register'!$B$2:$B$501,MATCH($B162,'Equipment register'!$A$2:$A$501,0)),"Not in register"))</f>
        <v/>
      </c>
      <c r="G162" s="17" t="n"/>
      <c r="H162" s="17" t="n"/>
      <c r="L162" s="21">
        <f>IF($A162="","",IF($H162="",TODAY(),$H162)-$A162)</f>
        <v/>
      </c>
      <c r="M162" s="20">
        <f>IF($A162="","",IF($H162&lt;&gt;"","Returned",IF(AND($G162&lt;&gt;"",TODAY()&gt;$G162),"Overdue","Out")))</f>
        <v/>
      </c>
      <c r="N162" s="21">
        <f>IF(OR($A162="",$G162=""),"",MAX(0,IF($H162="",TODAY(),$H162)-$G162))</f>
        <v/>
      </c>
    </row>
    <row r="163">
      <c r="A163" s="17" t="n"/>
      <c r="C163" s="20">
        <f>IF($B163="","",IFERROR(INDEX('Equipment register'!$B$2:$B$501,MATCH($B163,'Equipment register'!$A$2:$A$501,0)),"Not in register"))</f>
        <v/>
      </c>
      <c r="G163" s="17" t="n"/>
      <c r="H163" s="17" t="n"/>
      <c r="L163" s="21">
        <f>IF($A163="","",IF($H163="",TODAY(),$H163)-$A163)</f>
        <v/>
      </c>
      <c r="M163" s="20">
        <f>IF($A163="","",IF($H163&lt;&gt;"","Returned",IF(AND($G163&lt;&gt;"",TODAY()&gt;$G163),"Overdue","Out")))</f>
        <v/>
      </c>
      <c r="N163" s="21">
        <f>IF(OR($A163="",$G163=""),"",MAX(0,IF($H163="",TODAY(),$H163)-$G163))</f>
        <v/>
      </c>
    </row>
    <row r="164">
      <c r="A164" s="17" t="n"/>
      <c r="C164" s="20">
        <f>IF($B164="","",IFERROR(INDEX('Equipment register'!$B$2:$B$501,MATCH($B164,'Equipment register'!$A$2:$A$501,0)),"Not in register"))</f>
        <v/>
      </c>
      <c r="G164" s="17" t="n"/>
      <c r="H164" s="17" t="n"/>
      <c r="L164" s="21">
        <f>IF($A164="","",IF($H164="",TODAY(),$H164)-$A164)</f>
        <v/>
      </c>
      <c r="M164" s="20">
        <f>IF($A164="","",IF($H164&lt;&gt;"","Returned",IF(AND($G164&lt;&gt;"",TODAY()&gt;$G164),"Overdue","Out")))</f>
        <v/>
      </c>
      <c r="N164" s="21">
        <f>IF(OR($A164="",$G164=""),"",MAX(0,IF($H164="",TODAY(),$H164)-$G164))</f>
        <v/>
      </c>
    </row>
    <row r="165">
      <c r="A165" s="17" t="n"/>
      <c r="C165" s="20">
        <f>IF($B165="","",IFERROR(INDEX('Equipment register'!$B$2:$B$501,MATCH($B165,'Equipment register'!$A$2:$A$501,0)),"Not in register"))</f>
        <v/>
      </c>
      <c r="G165" s="17" t="n"/>
      <c r="H165" s="17" t="n"/>
      <c r="L165" s="21">
        <f>IF($A165="","",IF($H165="",TODAY(),$H165)-$A165)</f>
        <v/>
      </c>
      <c r="M165" s="20">
        <f>IF($A165="","",IF($H165&lt;&gt;"","Returned",IF(AND($G165&lt;&gt;"",TODAY()&gt;$G165),"Overdue","Out")))</f>
        <v/>
      </c>
      <c r="N165" s="21">
        <f>IF(OR($A165="",$G165=""),"",MAX(0,IF($H165="",TODAY(),$H165)-$G165))</f>
        <v/>
      </c>
    </row>
    <row r="166">
      <c r="A166" s="17" t="n"/>
      <c r="C166" s="20">
        <f>IF($B166="","",IFERROR(INDEX('Equipment register'!$B$2:$B$501,MATCH($B166,'Equipment register'!$A$2:$A$501,0)),"Not in register"))</f>
        <v/>
      </c>
      <c r="G166" s="17" t="n"/>
      <c r="H166" s="17" t="n"/>
      <c r="L166" s="21">
        <f>IF($A166="","",IF($H166="",TODAY(),$H166)-$A166)</f>
        <v/>
      </c>
      <c r="M166" s="20">
        <f>IF($A166="","",IF($H166&lt;&gt;"","Returned",IF(AND($G166&lt;&gt;"",TODAY()&gt;$G166),"Overdue","Out")))</f>
        <v/>
      </c>
      <c r="N166" s="21">
        <f>IF(OR($A166="",$G166=""),"",MAX(0,IF($H166="",TODAY(),$H166)-$G166))</f>
        <v/>
      </c>
    </row>
    <row r="167">
      <c r="A167" s="17" t="n"/>
      <c r="C167" s="20">
        <f>IF($B167="","",IFERROR(INDEX('Equipment register'!$B$2:$B$501,MATCH($B167,'Equipment register'!$A$2:$A$501,0)),"Not in register"))</f>
        <v/>
      </c>
      <c r="G167" s="17" t="n"/>
      <c r="H167" s="17" t="n"/>
      <c r="L167" s="21">
        <f>IF($A167="","",IF($H167="",TODAY(),$H167)-$A167)</f>
        <v/>
      </c>
      <c r="M167" s="20">
        <f>IF($A167="","",IF($H167&lt;&gt;"","Returned",IF(AND($G167&lt;&gt;"",TODAY()&gt;$G167),"Overdue","Out")))</f>
        <v/>
      </c>
      <c r="N167" s="21">
        <f>IF(OR($A167="",$G167=""),"",MAX(0,IF($H167="",TODAY(),$H167)-$G167))</f>
        <v/>
      </c>
    </row>
    <row r="168">
      <c r="A168" s="17" t="n"/>
      <c r="C168" s="20">
        <f>IF($B168="","",IFERROR(INDEX('Equipment register'!$B$2:$B$501,MATCH($B168,'Equipment register'!$A$2:$A$501,0)),"Not in register"))</f>
        <v/>
      </c>
      <c r="G168" s="17" t="n"/>
      <c r="H168" s="17" t="n"/>
      <c r="L168" s="21">
        <f>IF($A168="","",IF($H168="",TODAY(),$H168)-$A168)</f>
        <v/>
      </c>
      <c r="M168" s="20">
        <f>IF($A168="","",IF($H168&lt;&gt;"","Returned",IF(AND($G168&lt;&gt;"",TODAY()&gt;$G168),"Overdue","Out")))</f>
        <v/>
      </c>
      <c r="N168" s="21">
        <f>IF(OR($A168="",$G168=""),"",MAX(0,IF($H168="",TODAY(),$H168)-$G168))</f>
        <v/>
      </c>
    </row>
    <row r="169">
      <c r="A169" s="17" t="n"/>
      <c r="C169" s="20">
        <f>IF($B169="","",IFERROR(INDEX('Equipment register'!$B$2:$B$501,MATCH($B169,'Equipment register'!$A$2:$A$501,0)),"Not in register"))</f>
        <v/>
      </c>
      <c r="G169" s="17" t="n"/>
      <c r="H169" s="17" t="n"/>
      <c r="L169" s="21">
        <f>IF($A169="","",IF($H169="",TODAY(),$H169)-$A169)</f>
        <v/>
      </c>
      <c r="M169" s="20">
        <f>IF($A169="","",IF($H169&lt;&gt;"","Returned",IF(AND($G169&lt;&gt;"",TODAY()&gt;$G169),"Overdue","Out")))</f>
        <v/>
      </c>
      <c r="N169" s="21">
        <f>IF(OR($A169="",$G169=""),"",MAX(0,IF($H169="",TODAY(),$H169)-$G169))</f>
        <v/>
      </c>
    </row>
    <row r="170">
      <c r="A170" s="17" t="n"/>
      <c r="C170" s="20">
        <f>IF($B170="","",IFERROR(INDEX('Equipment register'!$B$2:$B$501,MATCH($B170,'Equipment register'!$A$2:$A$501,0)),"Not in register"))</f>
        <v/>
      </c>
      <c r="G170" s="17" t="n"/>
      <c r="H170" s="17" t="n"/>
      <c r="L170" s="21">
        <f>IF($A170="","",IF($H170="",TODAY(),$H170)-$A170)</f>
        <v/>
      </c>
      <c r="M170" s="20">
        <f>IF($A170="","",IF($H170&lt;&gt;"","Returned",IF(AND($G170&lt;&gt;"",TODAY()&gt;$G170),"Overdue","Out")))</f>
        <v/>
      </c>
      <c r="N170" s="21">
        <f>IF(OR($A170="",$G170=""),"",MAX(0,IF($H170="",TODAY(),$H170)-$G170))</f>
        <v/>
      </c>
    </row>
    <row r="171">
      <c r="A171" s="17" t="n"/>
      <c r="C171" s="20">
        <f>IF($B171="","",IFERROR(INDEX('Equipment register'!$B$2:$B$501,MATCH($B171,'Equipment register'!$A$2:$A$501,0)),"Not in register"))</f>
        <v/>
      </c>
      <c r="G171" s="17" t="n"/>
      <c r="H171" s="17" t="n"/>
      <c r="L171" s="21">
        <f>IF($A171="","",IF($H171="",TODAY(),$H171)-$A171)</f>
        <v/>
      </c>
      <c r="M171" s="20">
        <f>IF($A171="","",IF($H171&lt;&gt;"","Returned",IF(AND($G171&lt;&gt;"",TODAY()&gt;$G171),"Overdue","Out")))</f>
        <v/>
      </c>
      <c r="N171" s="21">
        <f>IF(OR($A171="",$G171=""),"",MAX(0,IF($H171="",TODAY(),$H171)-$G171))</f>
        <v/>
      </c>
    </row>
    <row r="172">
      <c r="A172" s="17" t="n"/>
      <c r="C172" s="20">
        <f>IF($B172="","",IFERROR(INDEX('Equipment register'!$B$2:$B$501,MATCH($B172,'Equipment register'!$A$2:$A$501,0)),"Not in register"))</f>
        <v/>
      </c>
      <c r="G172" s="17" t="n"/>
      <c r="H172" s="17" t="n"/>
      <c r="L172" s="21">
        <f>IF($A172="","",IF($H172="",TODAY(),$H172)-$A172)</f>
        <v/>
      </c>
      <c r="M172" s="20">
        <f>IF($A172="","",IF($H172&lt;&gt;"","Returned",IF(AND($G172&lt;&gt;"",TODAY()&gt;$G172),"Overdue","Out")))</f>
        <v/>
      </c>
      <c r="N172" s="21">
        <f>IF(OR($A172="",$G172=""),"",MAX(0,IF($H172="",TODAY(),$H172)-$G172))</f>
        <v/>
      </c>
    </row>
    <row r="173">
      <c r="A173" s="17" t="n"/>
      <c r="C173" s="20">
        <f>IF($B173="","",IFERROR(INDEX('Equipment register'!$B$2:$B$501,MATCH($B173,'Equipment register'!$A$2:$A$501,0)),"Not in register"))</f>
        <v/>
      </c>
      <c r="G173" s="17" t="n"/>
      <c r="H173" s="17" t="n"/>
      <c r="L173" s="21">
        <f>IF($A173="","",IF($H173="",TODAY(),$H173)-$A173)</f>
        <v/>
      </c>
      <c r="M173" s="20">
        <f>IF($A173="","",IF($H173&lt;&gt;"","Returned",IF(AND($G173&lt;&gt;"",TODAY()&gt;$G173),"Overdue","Out")))</f>
        <v/>
      </c>
      <c r="N173" s="21">
        <f>IF(OR($A173="",$G173=""),"",MAX(0,IF($H173="",TODAY(),$H173)-$G173))</f>
        <v/>
      </c>
    </row>
    <row r="174">
      <c r="A174" s="17" t="n"/>
      <c r="C174" s="20">
        <f>IF($B174="","",IFERROR(INDEX('Equipment register'!$B$2:$B$501,MATCH($B174,'Equipment register'!$A$2:$A$501,0)),"Not in register"))</f>
        <v/>
      </c>
      <c r="G174" s="17" t="n"/>
      <c r="H174" s="17" t="n"/>
      <c r="L174" s="21">
        <f>IF($A174="","",IF($H174="",TODAY(),$H174)-$A174)</f>
        <v/>
      </c>
      <c r="M174" s="20">
        <f>IF($A174="","",IF($H174&lt;&gt;"","Returned",IF(AND($G174&lt;&gt;"",TODAY()&gt;$G174),"Overdue","Out")))</f>
        <v/>
      </c>
      <c r="N174" s="21">
        <f>IF(OR($A174="",$G174=""),"",MAX(0,IF($H174="",TODAY(),$H174)-$G174))</f>
        <v/>
      </c>
    </row>
    <row r="175">
      <c r="A175" s="17" t="n"/>
      <c r="C175" s="20">
        <f>IF($B175="","",IFERROR(INDEX('Equipment register'!$B$2:$B$501,MATCH($B175,'Equipment register'!$A$2:$A$501,0)),"Not in register"))</f>
        <v/>
      </c>
      <c r="G175" s="17" t="n"/>
      <c r="H175" s="17" t="n"/>
      <c r="L175" s="21">
        <f>IF($A175="","",IF($H175="",TODAY(),$H175)-$A175)</f>
        <v/>
      </c>
      <c r="M175" s="20">
        <f>IF($A175="","",IF($H175&lt;&gt;"","Returned",IF(AND($G175&lt;&gt;"",TODAY()&gt;$G175),"Overdue","Out")))</f>
        <v/>
      </c>
      <c r="N175" s="21">
        <f>IF(OR($A175="",$G175=""),"",MAX(0,IF($H175="",TODAY(),$H175)-$G175))</f>
        <v/>
      </c>
    </row>
    <row r="176">
      <c r="A176" s="17" t="n"/>
      <c r="C176" s="20">
        <f>IF($B176="","",IFERROR(INDEX('Equipment register'!$B$2:$B$501,MATCH($B176,'Equipment register'!$A$2:$A$501,0)),"Not in register"))</f>
        <v/>
      </c>
      <c r="G176" s="17" t="n"/>
      <c r="H176" s="17" t="n"/>
      <c r="L176" s="21">
        <f>IF($A176="","",IF($H176="",TODAY(),$H176)-$A176)</f>
        <v/>
      </c>
      <c r="M176" s="20">
        <f>IF($A176="","",IF($H176&lt;&gt;"","Returned",IF(AND($G176&lt;&gt;"",TODAY()&gt;$G176),"Overdue","Out")))</f>
        <v/>
      </c>
      <c r="N176" s="21">
        <f>IF(OR($A176="",$G176=""),"",MAX(0,IF($H176="",TODAY(),$H176)-$G176))</f>
        <v/>
      </c>
    </row>
    <row r="177">
      <c r="A177" s="17" t="n"/>
      <c r="C177" s="20">
        <f>IF($B177="","",IFERROR(INDEX('Equipment register'!$B$2:$B$501,MATCH($B177,'Equipment register'!$A$2:$A$501,0)),"Not in register"))</f>
        <v/>
      </c>
      <c r="G177" s="17" t="n"/>
      <c r="H177" s="17" t="n"/>
      <c r="L177" s="21">
        <f>IF($A177="","",IF($H177="",TODAY(),$H177)-$A177)</f>
        <v/>
      </c>
      <c r="M177" s="20">
        <f>IF($A177="","",IF($H177&lt;&gt;"","Returned",IF(AND($G177&lt;&gt;"",TODAY()&gt;$G177),"Overdue","Out")))</f>
        <v/>
      </c>
      <c r="N177" s="21">
        <f>IF(OR($A177="",$G177=""),"",MAX(0,IF($H177="",TODAY(),$H177)-$G177))</f>
        <v/>
      </c>
    </row>
    <row r="178">
      <c r="A178" s="17" t="n"/>
      <c r="C178" s="20">
        <f>IF($B178="","",IFERROR(INDEX('Equipment register'!$B$2:$B$501,MATCH($B178,'Equipment register'!$A$2:$A$501,0)),"Not in register"))</f>
        <v/>
      </c>
      <c r="G178" s="17" t="n"/>
      <c r="H178" s="17" t="n"/>
      <c r="L178" s="21">
        <f>IF($A178="","",IF($H178="",TODAY(),$H178)-$A178)</f>
        <v/>
      </c>
      <c r="M178" s="20">
        <f>IF($A178="","",IF($H178&lt;&gt;"","Returned",IF(AND($G178&lt;&gt;"",TODAY()&gt;$G178),"Overdue","Out")))</f>
        <v/>
      </c>
      <c r="N178" s="21">
        <f>IF(OR($A178="",$G178=""),"",MAX(0,IF($H178="",TODAY(),$H178)-$G178))</f>
        <v/>
      </c>
    </row>
    <row r="179">
      <c r="A179" s="17" t="n"/>
      <c r="C179" s="20">
        <f>IF($B179="","",IFERROR(INDEX('Equipment register'!$B$2:$B$501,MATCH($B179,'Equipment register'!$A$2:$A$501,0)),"Not in register"))</f>
        <v/>
      </c>
      <c r="G179" s="17" t="n"/>
      <c r="H179" s="17" t="n"/>
      <c r="L179" s="21">
        <f>IF($A179="","",IF($H179="",TODAY(),$H179)-$A179)</f>
        <v/>
      </c>
      <c r="M179" s="20">
        <f>IF($A179="","",IF($H179&lt;&gt;"","Returned",IF(AND($G179&lt;&gt;"",TODAY()&gt;$G179),"Overdue","Out")))</f>
        <v/>
      </c>
      <c r="N179" s="21">
        <f>IF(OR($A179="",$G179=""),"",MAX(0,IF($H179="",TODAY(),$H179)-$G179))</f>
        <v/>
      </c>
    </row>
    <row r="180">
      <c r="A180" s="17" t="n"/>
      <c r="C180" s="20">
        <f>IF($B180="","",IFERROR(INDEX('Equipment register'!$B$2:$B$501,MATCH($B180,'Equipment register'!$A$2:$A$501,0)),"Not in register"))</f>
        <v/>
      </c>
      <c r="G180" s="17" t="n"/>
      <c r="H180" s="17" t="n"/>
      <c r="L180" s="21">
        <f>IF($A180="","",IF($H180="",TODAY(),$H180)-$A180)</f>
        <v/>
      </c>
      <c r="M180" s="20">
        <f>IF($A180="","",IF($H180&lt;&gt;"","Returned",IF(AND($G180&lt;&gt;"",TODAY()&gt;$G180),"Overdue","Out")))</f>
        <v/>
      </c>
      <c r="N180" s="21">
        <f>IF(OR($A180="",$G180=""),"",MAX(0,IF($H180="",TODAY(),$H180)-$G180))</f>
        <v/>
      </c>
    </row>
    <row r="181">
      <c r="A181" s="17" t="n"/>
      <c r="C181" s="20">
        <f>IF($B181="","",IFERROR(INDEX('Equipment register'!$B$2:$B$501,MATCH($B181,'Equipment register'!$A$2:$A$501,0)),"Not in register"))</f>
        <v/>
      </c>
      <c r="G181" s="17" t="n"/>
      <c r="H181" s="17" t="n"/>
      <c r="L181" s="21">
        <f>IF($A181="","",IF($H181="",TODAY(),$H181)-$A181)</f>
        <v/>
      </c>
      <c r="M181" s="20">
        <f>IF($A181="","",IF($H181&lt;&gt;"","Returned",IF(AND($G181&lt;&gt;"",TODAY()&gt;$G181),"Overdue","Out")))</f>
        <v/>
      </c>
      <c r="N181" s="21">
        <f>IF(OR($A181="",$G181=""),"",MAX(0,IF($H181="",TODAY(),$H181)-$G181))</f>
        <v/>
      </c>
    </row>
    <row r="182">
      <c r="A182" s="17" t="n"/>
      <c r="C182" s="20">
        <f>IF($B182="","",IFERROR(INDEX('Equipment register'!$B$2:$B$501,MATCH($B182,'Equipment register'!$A$2:$A$501,0)),"Not in register"))</f>
        <v/>
      </c>
      <c r="G182" s="17" t="n"/>
      <c r="H182" s="17" t="n"/>
      <c r="L182" s="21">
        <f>IF($A182="","",IF($H182="",TODAY(),$H182)-$A182)</f>
        <v/>
      </c>
      <c r="M182" s="20">
        <f>IF($A182="","",IF($H182&lt;&gt;"","Returned",IF(AND($G182&lt;&gt;"",TODAY()&gt;$G182),"Overdue","Out")))</f>
        <v/>
      </c>
      <c r="N182" s="21">
        <f>IF(OR($A182="",$G182=""),"",MAX(0,IF($H182="",TODAY(),$H182)-$G182))</f>
        <v/>
      </c>
    </row>
    <row r="183">
      <c r="A183" s="17" t="n"/>
      <c r="C183" s="20">
        <f>IF($B183="","",IFERROR(INDEX('Equipment register'!$B$2:$B$501,MATCH($B183,'Equipment register'!$A$2:$A$501,0)),"Not in register"))</f>
        <v/>
      </c>
      <c r="G183" s="17" t="n"/>
      <c r="H183" s="17" t="n"/>
      <c r="L183" s="21">
        <f>IF($A183="","",IF($H183="",TODAY(),$H183)-$A183)</f>
        <v/>
      </c>
      <c r="M183" s="20">
        <f>IF($A183="","",IF($H183&lt;&gt;"","Returned",IF(AND($G183&lt;&gt;"",TODAY()&gt;$G183),"Overdue","Out")))</f>
        <v/>
      </c>
      <c r="N183" s="21">
        <f>IF(OR($A183="",$G183=""),"",MAX(0,IF($H183="",TODAY(),$H183)-$G183))</f>
        <v/>
      </c>
    </row>
    <row r="184">
      <c r="A184" s="17" t="n"/>
      <c r="C184" s="20">
        <f>IF($B184="","",IFERROR(INDEX('Equipment register'!$B$2:$B$501,MATCH($B184,'Equipment register'!$A$2:$A$501,0)),"Not in register"))</f>
        <v/>
      </c>
      <c r="G184" s="17" t="n"/>
      <c r="H184" s="17" t="n"/>
      <c r="L184" s="21">
        <f>IF($A184="","",IF($H184="",TODAY(),$H184)-$A184)</f>
        <v/>
      </c>
      <c r="M184" s="20">
        <f>IF($A184="","",IF($H184&lt;&gt;"","Returned",IF(AND($G184&lt;&gt;"",TODAY()&gt;$G184),"Overdue","Out")))</f>
        <v/>
      </c>
      <c r="N184" s="21">
        <f>IF(OR($A184="",$G184=""),"",MAX(0,IF($H184="",TODAY(),$H184)-$G184))</f>
        <v/>
      </c>
    </row>
    <row r="185">
      <c r="A185" s="17" t="n"/>
      <c r="C185" s="20">
        <f>IF($B185="","",IFERROR(INDEX('Equipment register'!$B$2:$B$501,MATCH($B185,'Equipment register'!$A$2:$A$501,0)),"Not in register"))</f>
        <v/>
      </c>
      <c r="G185" s="17" t="n"/>
      <c r="H185" s="17" t="n"/>
      <c r="L185" s="21">
        <f>IF($A185="","",IF($H185="",TODAY(),$H185)-$A185)</f>
        <v/>
      </c>
      <c r="M185" s="20">
        <f>IF($A185="","",IF($H185&lt;&gt;"","Returned",IF(AND($G185&lt;&gt;"",TODAY()&gt;$G185),"Overdue","Out")))</f>
        <v/>
      </c>
      <c r="N185" s="21">
        <f>IF(OR($A185="",$G185=""),"",MAX(0,IF($H185="",TODAY(),$H185)-$G185))</f>
        <v/>
      </c>
    </row>
    <row r="186">
      <c r="A186" s="17" t="n"/>
      <c r="C186" s="20">
        <f>IF($B186="","",IFERROR(INDEX('Equipment register'!$B$2:$B$501,MATCH($B186,'Equipment register'!$A$2:$A$501,0)),"Not in register"))</f>
        <v/>
      </c>
      <c r="G186" s="17" t="n"/>
      <c r="H186" s="17" t="n"/>
      <c r="L186" s="21">
        <f>IF($A186="","",IF($H186="",TODAY(),$H186)-$A186)</f>
        <v/>
      </c>
      <c r="M186" s="20">
        <f>IF($A186="","",IF($H186&lt;&gt;"","Returned",IF(AND($G186&lt;&gt;"",TODAY()&gt;$G186),"Overdue","Out")))</f>
        <v/>
      </c>
      <c r="N186" s="21">
        <f>IF(OR($A186="",$G186=""),"",MAX(0,IF($H186="",TODAY(),$H186)-$G186))</f>
        <v/>
      </c>
    </row>
    <row r="187">
      <c r="A187" s="17" t="n"/>
      <c r="C187" s="20">
        <f>IF($B187="","",IFERROR(INDEX('Equipment register'!$B$2:$B$501,MATCH($B187,'Equipment register'!$A$2:$A$501,0)),"Not in register"))</f>
        <v/>
      </c>
      <c r="G187" s="17" t="n"/>
      <c r="H187" s="17" t="n"/>
      <c r="L187" s="21">
        <f>IF($A187="","",IF($H187="",TODAY(),$H187)-$A187)</f>
        <v/>
      </c>
      <c r="M187" s="20">
        <f>IF($A187="","",IF($H187&lt;&gt;"","Returned",IF(AND($G187&lt;&gt;"",TODAY()&gt;$G187),"Overdue","Out")))</f>
        <v/>
      </c>
      <c r="N187" s="21">
        <f>IF(OR($A187="",$G187=""),"",MAX(0,IF($H187="",TODAY(),$H187)-$G187))</f>
        <v/>
      </c>
    </row>
    <row r="188">
      <c r="A188" s="17" t="n"/>
      <c r="C188" s="20">
        <f>IF($B188="","",IFERROR(INDEX('Equipment register'!$B$2:$B$501,MATCH($B188,'Equipment register'!$A$2:$A$501,0)),"Not in register"))</f>
        <v/>
      </c>
      <c r="G188" s="17" t="n"/>
      <c r="H188" s="17" t="n"/>
      <c r="L188" s="21">
        <f>IF($A188="","",IF($H188="",TODAY(),$H188)-$A188)</f>
        <v/>
      </c>
      <c r="M188" s="20">
        <f>IF($A188="","",IF($H188&lt;&gt;"","Returned",IF(AND($G188&lt;&gt;"",TODAY()&gt;$G188),"Overdue","Out")))</f>
        <v/>
      </c>
      <c r="N188" s="21">
        <f>IF(OR($A188="",$G188=""),"",MAX(0,IF($H188="",TODAY(),$H188)-$G188))</f>
        <v/>
      </c>
    </row>
    <row r="189">
      <c r="A189" s="17" t="n"/>
      <c r="C189" s="20">
        <f>IF($B189="","",IFERROR(INDEX('Equipment register'!$B$2:$B$501,MATCH($B189,'Equipment register'!$A$2:$A$501,0)),"Not in register"))</f>
        <v/>
      </c>
      <c r="G189" s="17" t="n"/>
      <c r="H189" s="17" t="n"/>
      <c r="L189" s="21">
        <f>IF($A189="","",IF($H189="",TODAY(),$H189)-$A189)</f>
        <v/>
      </c>
      <c r="M189" s="20">
        <f>IF($A189="","",IF($H189&lt;&gt;"","Returned",IF(AND($G189&lt;&gt;"",TODAY()&gt;$G189),"Overdue","Out")))</f>
        <v/>
      </c>
      <c r="N189" s="21">
        <f>IF(OR($A189="",$G189=""),"",MAX(0,IF($H189="",TODAY(),$H189)-$G189))</f>
        <v/>
      </c>
    </row>
    <row r="190">
      <c r="A190" s="17" t="n"/>
      <c r="C190" s="20">
        <f>IF($B190="","",IFERROR(INDEX('Equipment register'!$B$2:$B$501,MATCH($B190,'Equipment register'!$A$2:$A$501,0)),"Not in register"))</f>
        <v/>
      </c>
      <c r="G190" s="17" t="n"/>
      <c r="H190" s="17" t="n"/>
      <c r="L190" s="21">
        <f>IF($A190="","",IF($H190="",TODAY(),$H190)-$A190)</f>
        <v/>
      </c>
      <c r="M190" s="20">
        <f>IF($A190="","",IF($H190&lt;&gt;"","Returned",IF(AND($G190&lt;&gt;"",TODAY()&gt;$G190),"Overdue","Out")))</f>
        <v/>
      </c>
      <c r="N190" s="21">
        <f>IF(OR($A190="",$G190=""),"",MAX(0,IF($H190="",TODAY(),$H190)-$G190))</f>
        <v/>
      </c>
    </row>
    <row r="191">
      <c r="A191" s="17" t="n"/>
      <c r="C191" s="20">
        <f>IF($B191="","",IFERROR(INDEX('Equipment register'!$B$2:$B$501,MATCH($B191,'Equipment register'!$A$2:$A$501,0)),"Not in register"))</f>
        <v/>
      </c>
      <c r="G191" s="17" t="n"/>
      <c r="H191" s="17" t="n"/>
      <c r="L191" s="21">
        <f>IF($A191="","",IF($H191="",TODAY(),$H191)-$A191)</f>
        <v/>
      </c>
      <c r="M191" s="20">
        <f>IF($A191="","",IF($H191&lt;&gt;"","Returned",IF(AND($G191&lt;&gt;"",TODAY()&gt;$G191),"Overdue","Out")))</f>
        <v/>
      </c>
      <c r="N191" s="21">
        <f>IF(OR($A191="",$G191=""),"",MAX(0,IF($H191="",TODAY(),$H191)-$G191))</f>
        <v/>
      </c>
    </row>
    <row r="192">
      <c r="A192" s="17" t="n"/>
      <c r="C192" s="20">
        <f>IF($B192="","",IFERROR(INDEX('Equipment register'!$B$2:$B$501,MATCH($B192,'Equipment register'!$A$2:$A$501,0)),"Not in register"))</f>
        <v/>
      </c>
      <c r="G192" s="17" t="n"/>
      <c r="H192" s="17" t="n"/>
      <c r="L192" s="21">
        <f>IF($A192="","",IF($H192="",TODAY(),$H192)-$A192)</f>
        <v/>
      </c>
      <c r="M192" s="20">
        <f>IF($A192="","",IF($H192&lt;&gt;"","Returned",IF(AND($G192&lt;&gt;"",TODAY()&gt;$G192),"Overdue","Out")))</f>
        <v/>
      </c>
      <c r="N192" s="21">
        <f>IF(OR($A192="",$G192=""),"",MAX(0,IF($H192="",TODAY(),$H192)-$G192))</f>
        <v/>
      </c>
    </row>
    <row r="193">
      <c r="A193" s="17" t="n"/>
      <c r="C193" s="20">
        <f>IF($B193="","",IFERROR(INDEX('Equipment register'!$B$2:$B$501,MATCH($B193,'Equipment register'!$A$2:$A$501,0)),"Not in register"))</f>
        <v/>
      </c>
      <c r="G193" s="17" t="n"/>
      <c r="H193" s="17" t="n"/>
      <c r="L193" s="21">
        <f>IF($A193="","",IF($H193="",TODAY(),$H193)-$A193)</f>
        <v/>
      </c>
      <c r="M193" s="20">
        <f>IF($A193="","",IF($H193&lt;&gt;"","Returned",IF(AND($G193&lt;&gt;"",TODAY()&gt;$G193),"Overdue","Out")))</f>
        <v/>
      </c>
      <c r="N193" s="21">
        <f>IF(OR($A193="",$G193=""),"",MAX(0,IF($H193="",TODAY(),$H193)-$G193))</f>
        <v/>
      </c>
    </row>
    <row r="194">
      <c r="A194" s="17" t="n"/>
      <c r="C194" s="20">
        <f>IF($B194="","",IFERROR(INDEX('Equipment register'!$B$2:$B$501,MATCH($B194,'Equipment register'!$A$2:$A$501,0)),"Not in register"))</f>
        <v/>
      </c>
      <c r="G194" s="17" t="n"/>
      <c r="H194" s="17" t="n"/>
      <c r="L194" s="21">
        <f>IF($A194="","",IF($H194="",TODAY(),$H194)-$A194)</f>
        <v/>
      </c>
      <c r="M194" s="20">
        <f>IF($A194="","",IF($H194&lt;&gt;"","Returned",IF(AND($G194&lt;&gt;"",TODAY()&gt;$G194),"Overdue","Out")))</f>
        <v/>
      </c>
      <c r="N194" s="21">
        <f>IF(OR($A194="",$G194=""),"",MAX(0,IF($H194="",TODAY(),$H194)-$G194))</f>
        <v/>
      </c>
    </row>
    <row r="195">
      <c r="A195" s="17" t="n"/>
      <c r="C195" s="20">
        <f>IF($B195="","",IFERROR(INDEX('Equipment register'!$B$2:$B$501,MATCH($B195,'Equipment register'!$A$2:$A$501,0)),"Not in register"))</f>
        <v/>
      </c>
      <c r="G195" s="17" t="n"/>
      <c r="H195" s="17" t="n"/>
      <c r="L195" s="21">
        <f>IF($A195="","",IF($H195="",TODAY(),$H195)-$A195)</f>
        <v/>
      </c>
      <c r="M195" s="20">
        <f>IF($A195="","",IF($H195&lt;&gt;"","Returned",IF(AND($G195&lt;&gt;"",TODAY()&gt;$G195),"Overdue","Out")))</f>
        <v/>
      </c>
      <c r="N195" s="21">
        <f>IF(OR($A195="",$G195=""),"",MAX(0,IF($H195="",TODAY(),$H195)-$G195))</f>
        <v/>
      </c>
    </row>
    <row r="196">
      <c r="A196" s="17" t="n"/>
      <c r="C196" s="20">
        <f>IF($B196="","",IFERROR(INDEX('Equipment register'!$B$2:$B$501,MATCH($B196,'Equipment register'!$A$2:$A$501,0)),"Not in register"))</f>
        <v/>
      </c>
      <c r="G196" s="17" t="n"/>
      <c r="H196" s="17" t="n"/>
      <c r="L196" s="21">
        <f>IF($A196="","",IF($H196="",TODAY(),$H196)-$A196)</f>
        <v/>
      </c>
      <c r="M196" s="20">
        <f>IF($A196="","",IF($H196&lt;&gt;"","Returned",IF(AND($G196&lt;&gt;"",TODAY()&gt;$G196),"Overdue","Out")))</f>
        <v/>
      </c>
      <c r="N196" s="21">
        <f>IF(OR($A196="",$G196=""),"",MAX(0,IF($H196="",TODAY(),$H196)-$G196))</f>
        <v/>
      </c>
    </row>
    <row r="197">
      <c r="A197" s="17" t="n"/>
      <c r="C197" s="20">
        <f>IF($B197="","",IFERROR(INDEX('Equipment register'!$B$2:$B$501,MATCH($B197,'Equipment register'!$A$2:$A$501,0)),"Not in register"))</f>
        <v/>
      </c>
      <c r="G197" s="17" t="n"/>
      <c r="H197" s="17" t="n"/>
      <c r="L197" s="21">
        <f>IF($A197="","",IF($H197="",TODAY(),$H197)-$A197)</f>
        <v/>
      </c>
      <c r="M197" s="20">
        <f>IF($A197="","",IF($H197&lt;&gt;"","Returned",IF(AND($G197&lt;&gt;"",TODAY()&gt;$G197),"Overdue","Out")))</f>
        <v/>
      </c>
      <c r="N197" s="21">
        <f>IF(OR($A197="",$G197=""),"",MAX(0,IF($H197="",TODAY(),$H197)-$G197))</f>
        <v/>
      </c>
    </row>
    <row r="198">
      <c r="A198" s="17" t="n"/>
      <c r="C198" s="20">
        <f>IF($B198="","",IFERROR(INDEX('Equipment register'!$B$2:$B$501,MATCH($B198,'Equipment register'!$A$2:$A$501,0)),"Not in register"))</f>
        <v/>
      </c>
      <c r="G198" s="17" t="n"/>
      <c r="H198" s="17" t="n"/>
      <c r="L198" s="21">
        <f>IF($A198="","",IF($H198="",TODAY(),$H198)-$A198)</f>
        <v/>
      </c>
      <c r="M198" s="20">
        <f>IF($A198="","",IF($H198&lt;&gt;"","Returned",IF(AND($G198&lt;&gt;"",TODAY()&gt;$G198),"Overdue","Out")))</f>
        <v/>
      </c>
      <c r="N198" s="21">
        <f>IF(OR($A198="",$G198=""),"",MAX(0,IF($H198="",TODAY(),$H198)-$G198))</f>
        <v/>
      </c>
    </row>
    <row r="199">
      <c r="A199" s="17" t="n"/>
      <c r="C199" s="20">
        <f>IF($B199="","",IFERROR(INDEX('Equipment register'!$B$2:$B$501,MATCH($B199,'Equipment register'!$A$2:$A$501,0)),"Not in register"))</f>
        <v/>
      </c>
      <c r="G199" s="17" t="n"/>
      <c r="H199" s="17" t="n"/>
      <c r="L199" s="21">
        <f>IF($A199="","",IF($H199="",TODAY(),$H199)-$A199)</f>
        <v/>
      </c>
      <c r="M199" s="20">
        <f>IF($A199="","",IF($H199&lt;&gt;"","Returned",IF(AND($G199&lt;&gt;"",TODAY()&gt;$G199),"Overdue","Out")))</f>
        <v/>
      </c>
      <c r="N199" s="21">
        <f>IF(OR($A199="",$G199=""),"",MAX(0,IF($H199="",TODAY(),$H199)-$G199))</f>
        <v/>
      </c>
    </row>
    <row r="200">
      <c r="A200" s="17" t="n"/>
      <c r="C200" s="20">
        <f>IF($B200="","",IFERROR(INDEX('Equipment register'!$B$2:$B$501,MATCH($B200,'Equipment register'!$A$2:$A$501,0)),"Not in register"))</f>
        <v/>
      </c>
      <c r="G200" s="17" t="n"/>
      <c r="H200" s="17" t="n"/>
      <c r="L200" s="21">
        <f>IF($A200="","",IF($H200="",TODAY(),$H200)-$A200)</f>
        <v/>
      </c>
      <c r="M200" s="20">
        <f>IF($A200="","",IF($H200&lt;&gt;"","Returned",IF(AND($G200&lt;&gt;"",TODAY()&gt;$G200),"Overdue","Out")))</f>
        <v/>
      </c>
      <c r="N200" s="21">
        <f>IF(OR($A200="",$G200=""),"",MAX(0,IF($H200="",TODAY(),$H200)-$G200))</f>
        <v/>
      </c>
    </row>
    <row r="201">
      <c r="A201" s="17" t="n"/>
      <c r="C201" s="20">
        <f>IF($B201="","",IFERROR(INDEX('Equipment register'!$B$2:$B$501,MATCH($B201,'Equipment register'!$A$2:$A$501,0)),"Not in register"))</f>
        <v/>
      </c>
      <c r="G201" s="17" t="n"/>
      <c r="H201" s="17" t="n"/>
      <c r="L201" s="21">
        <f>IF($A201="","",IF($H201="",TODAY(),$H201)-$A201)</f>
        <v/>
      </c>
      <c r="M201" s="20">
        <f>IF($A201="","",IF($H201&lt;&gt;"","Returned",IF(AND($G201&lt;&gt;"",TODAY()&gt;$G201),"Overdue","Out")))</f>
        <v/>
      </c>
      <c r="N201" s="21">
        <f>IF(OR($A201="",$G201=""),"",MAX(0,IF($H201="",TODAY(),$H201)-$G201))</f>
        <v/>
      </c>
    </row>
    <row r="202">
      <c r="A202" s="17" t="n"/>
      <c r="C202" s="20">
        <f>IF($B202="","",IFERROR(INDEX('Equipment register'!$B$2:$B$501,MATCH($B202,'Equipment register'!$A$2:$A$501,0)),"Not in register"))</f>
        <v/>
      </c>
      <c r="G202" s="17" t="n"/>
      <c r="H202" s="17" t="n"/>
      <c r="L202" s="21">
        <f>IF($A202="","",IF($H202="",TODAY(),$H202)-$A202)</f>
        <v/>
      </c>
      <c r="M202" s="20">
        <f>IF($A202="","",IF($H202&lt;&gt;"","Returned",IF(AND($G202&lt;&gt;"",TODAY()&gt;$G202),"Overdue","Out")))</f>
        <v/>
      </c>
      <c r="N202" s="21">
        <f>IF(OR($A202="",$G202=""),"",MAX(0,IF($H202="",TODAY(),$H202)-$G202))</f>
        <v/>
      </c>
    </row>
    <row r="203">
      <c r="A203" s="17" t="n"/>
      <c r="C203" s="20">
        <f>IF($B203="","",IFERROR(INDEX('Equipment register'!$B$2:$B$501,MATCH($B203,'Equipment register'!$A$2:$A$501,0)),"Not in register"))</f>
        <v/>
      </c>
      <c r="G203" s="17" t="n"/>
      <c r="H203" s="17" t="n"/>
      <c r="L203" s="21">
        <f>IF($A203="","",IF($H203="",TODAY(),$H203)-$A203)</f>
        <v/>
      </c>
      <c r="M203" s="20">
        <f>IF($A203="","",IF($H203&lt;&gt;"","Returned",IF(AND($G203&lt;&gt;"",TODAY()&gt;$G203),"Overdue","Out")))</f>
        <v/>
      </c>
      <c r="N203" s="21">
        <f>IF(OR($A203="",$G203=""),"",MAX(0,IF($H203="",TODAY(),$H203)-$G203))</f>
        <v/>
      </c>
    </row>
    <row r="204">
      <c r="A204" s="17" t="n"/>
      <c r="C204" s="20">
        <f>IF($B204="","",IFERROR(INDEX('Equipment register'!$B$2:$B$501,MATCH($B204,'Equipment register'!$A$2:$A$501,0)),"Not in register"))</f>
        <v/>
      </c>
      <c r="G204" s="17" t="n"/>
      <c r="H204" s="17" t="n"/>
      <c r="L204" s="21">
        <f>IF($A204="","",IF($H204="",TODAY(),$H204)-$A204)</f>
        <v/>
      </c>
      <c r="M204" s="20">
        <f>IF($A204="","",IF($H204&lt;&gt;"","Returned",IF(AND($G204&lt;&gt;"",TODAY()&gt;$G204),"Overdue","Out")))</f>
        <v/>
      </c>
      <c r="N204" s="21">
        <f>IF(OR($A204="",$G204=""),"",MAX(0,IF($H204="",TODAY(),$H204)-$G204))</f>
        <v/>
      </c>
    </row>
    <row r="205">
      <c r="A205" s="17" t="n"/>
      <c r="C205" s="20">
        <f>IF($B205="","",IFERROR(INDEX('Equipment register'!$B$2:$B$501,MATCH($B205,'Equipment register'!$A$2:$A$501,0)),"Not in register"))</f>
        <v/>
      </c>
      <c r="G205" s="17" t="n"/>
      <c r="H205" s="17" t="n"/>
      <c r="L205" s="21">
        <f>IF($A205="","",IF($H205="",TODAY(),$H205)-$A205)</f>
        <v/>
      </c>
      <c r="M205" s="20">
        <f>IF($A205="","",IF($H205&lt;&gt;"","Returned",IF(AND($G205&lt;&gt;"",TODAY()&gt;$G205),"Overdue","Out")))</f>
        <v/>
      </c>
      <c r="N205" s="21">
        <f>IF(OR($A205="",$G205=""),"",MAX(0,IF($H205="",TODAY(),$H205)-$G205))</f>
        <v/>
      </c>
    </row>
    <row r="206">
      <c r="A206" s="17" t="n"/>
      <c r="C206" s="20">
        <f>IF($B206="","",IFERROR(INDEX('Equipment register'!$B$2:$B$501,MATCH($B206,'Equipment register'!$A$2:$A$501,0)),"Not in register"))</f>
        <v/>
      </c>
      <c r="G206" s="17" t="n"/>
      <c r="H206" s="17" t="n"/>
      <c r="L206" s="21">
        <f>IF($A206="","",IF($H206="",TODAY(),$H206)-$A206)</f>
        <v/>
      </c>
      <c r="M206" s="20">
        <f>IF($A206="","",IF($H206&lt;&gt;"","Returned",IF(AND($G206&lt;&gt;"",TODAY()&gt;$G206),"Overdue","Out")))</f>
        <v/>
      </c>
      <c r="N206" s="21">
        <f>IF(OR($A206="",$G206=""),"",MAX(0,IF($H206="",TODAY(),$H206)-$G206))</f>
        <v/>
      </c>
    </row>
    <row r="207">
      <c r="A207" s="17" t="n"/>
      <c r="C207" s="20">
        <f>IF($B207="","",IFERROR(INDEX('Equipment register'!$B$2:$B$501,MATCH($B207,'Equipment register'!$A$2:$A$501,0)),"Not in register"))</f>
        <v/>
      </c>
      <c r="G207" s="17" t="n"/>
      <c r="H207" s="17" t="n"/>
      <c r="L207" s="21">
        <f>IF($A207="","",IF($H207="",TODAY(),$H207)-$A207)</f>
        <v/>
      </c>
      <c r="M207" s="20">
        <f>IF($A207="","",IF($H207&lt;&gt;"","Returned",IF(AND($G207&lt;&gt;"",TODAY()&gt;$G207),"Overdue","Out")))</f>
        <v/>
      </c>
      <c r="N207" s="21">
        <f>IF(OR($A207="",$G207=""),"",MAX(0,IF($H207="",TODAY(),$H207)-$G207))</f>
        <v/>
      </c>
    </row>
    <row r="208">
      <c r="A208" s="17" t="n"/>
      <c r="C208" s="20">
        <f>IF($B208="","",IFERROR(INDEX('Equipment register'!$B$2:$B$501,MATCH($B208,'Equipment register'!$A$2:$A$501,0)),"Not in register"))</f>
        <v/>
      </c>
      <c r="G208" s="17" t="n"/>
      <c r="H208" s="17" t="n"/>
      <c r="L208" s="21">
        <f>IF($A208="","",IF($H208="",TODAY(),$H208)-$A208)</f>
        <v/>
      </c>
      <c r="M208" s="20">
        <f>IF($A208="","",IF($H208&lt;&gt;"","Returned",IF(AND($G208&lt;&gt;"",TODAY()&gt;$G208),"Overdue","Out")))</f>
        <v/>
      </c>
      <c r="N208" s="21">
        <f>IF(OR($A208="",$G208=""),"",MAX(0,IF($H208="",TODAY(),$H208)-$G208))</f>
        <v/>
      </c>
    </row>
    <row r="209">
      <c r="A209" s="17" t="n"/>
      <c r="C209" s="20">
        <f>IF($B209="","",IFERROR(INDEX('Equipment register'!$B$2:$B$501,MATCH($B209,'Equipment register'!$A$2:$A$501,0)),"Not in register"))</f>
        <v/>
      </c>
      <c r="G209" s="17" t="n"/>
      <c r="H209" s="17" t="n"/>
      <c r="L209" s="21">
        <f>IF($A209="","",IF($H209="",TODAY(),$H209)-$A209)</f>
        <v/>
      </c>
      <c r="M209" s="20">
        <f>IF($A209="","",IF($H209&lt;&gt;"","Returned",IF(AND($G209&lt;&gt;"",TODAY()&gt;$G209),"Overdue","Out")))</f>
        <v/>
      </c>
      <c r="N209" s="21">
        <f>IF(OR($A209="",$G209=""),"",MAX(0,IF($H209="",TODAY(),$H209)-$G209))</f>
        <v/>
      </c>
    </row>
    <row r="210">
      <c r="A210" s="17" t="n"/>
      <c r="C210" s="20">
        <f>IF($B210="","",IFERROR(INDEX('Equipment register'!$B$2:$B$501,MATCH($B210,'Equipment register'!$A$2:$A$501,0)),"Not in register"))</f>
        <v/>
      </c>
      <c r="G210" s="17" t="n"/>
      <c r="H210" s="17" t="n"/>
      <c r="L210" s="21">
        <f>IF($A210="","",IF($H210="",TODAY(),$H210)-$A210)</f>
        <v/>
      </c>
      <c r="M210" s="20">
        <f>IF($A210="","",IF($H210&lt;&gt;"","Returned",IF(AND($G210&lt;&gt;"",TODAY()&gt;$G210),"Overdue","Out")))</f>
        <v/>
      </c>
      <c r="N210" s="21">
        <f>IF(OR($A210="",$G210=""),"",MAX(0,IF($H210="",TODAY(),$H210)-$G210))</f>
        <v/>
      </c>
    </row>
    <row r="211">
      <c r="A211" s="17" t="n"/>
      <c r="C211" s="20">
        <f>IF($B211="","",IFERROR(INDEX('Equipment register'!$B$2:$B$501,MATCH($B211,'Equipment register'!$A$2:$A$501,0)),"Not in register"))</f>
        <v/>
      </c>
      <c r="G211" s="17" t="n"/>
      <c r="H211" s="17" t="n"/>
      <c r="L211" s="21">
        <f>IF($A211="","",IF($H211="",TODAY(),$H211)-$A211)</f>
        <v/>
      </c>
      <c r="M211" s="20">
        <f>IF($A211="","",IF($H211&lt;&gt;"","Returned",IF(AND($G211&lt;&gt;"",TODAY()&gt;$G211),"Overdue","Out")))</f>
        <v/>
      </c>
      <c r="N211" s="21">
        <f>IF(OR($A211="",$G211=""),"",MAX(0,IF($H211="",TODAY(),$H211)-$G211))</f>
        <v/>
      </c>
    </row>
    <row r="212">
      <c r="A212" s="17" t="n"/>
      <c r="C212" s="20">
        <f>IF($B212="","",IFERROR(INDEX('Equipment register'!$B$2:$B$501,MATCH($B212,'Equipment register'!$A$2:$A$501,0)),"Not in register"))</f>
        <v/>
      </c>
      <c r="G212" s="17" t="n"/>
      <c r="H212" s="17" t="n"/>
      <c r="L212" s="21">
        <f>IF($A212="","",IF($H212="",TODAY(),$H212)-$A212)</f>
        <v/>
      </c>
      <c r="M212" s="20">
        <f>IF($A212="","",IF($H212&lt;&gt;"","Returned",IF(AND($G212&lt;&gt;"",TODAY()&gt;$G212),"Overdue","Out")))</f>
        <v/>
      </c>
      <c r="N212" s="21">
        <f>IF(OR($A212="",$G212=""),"",MAX(0,IF($H212="",TODAY(),$H212)-$G212))</f>
        <v/>
      </c>
    </row>
    <row r="213">
      <c r="A213" s="17" t="n"/>
      <c r="C213" s="20">
        <f>IF($B213="","",IFERROR(INDEX('Equipment register'!$B$2:$B$501,MATCH($B213,'Equipment register'!$A$2:$A$501,0)),"Not in register"))</f>
        <v/>
      </c>
      <c r="G213" s="17" t="n"/>
      <c r="H213" s="17" t="n"/>
      <c r="L213" s="21">
        <f>IF($A213="","",IF($H213="",TODAY(),$H213)-$A213)</f>
        <v/>
      </c>
      <c r="M213" s="20">
        <f>IF($A213="","",IF($H213&lt;&gt;"","Returned",IF(AND($G213&lt;&gt;"",TODAY()&gt;$G213),"Overdue","Out")))</f>
        <v/>
      </c>
      <c r="N213" s="21">
        <f>IF(OR($A213="",$G213=""),"",MAX(0,IF($H213="",TODAY(),$H213)-$G213))</f>
        <v/>
      </c>
    </row>
    <row r="214">
      <c r="A214" s="17" t="n"/>
      <c r="C214" s="20">
        <f>IF($B214="","",IFERROR(INDEX('Equipment register'!$B$2:$B$501,MATCH($B214,'Equipment register'!$A$2:$A$501,0)),"Not in register"))</f>
        <v/>
      </c>
      <c r="G214" s="17" t="n"/>
      <c r="H214" s="17" t="n"/>
      <c r="L214" s="21">
        <f>IF($A214="","",IF($H214="",TODAY(),$H214)-$A214)</f>
        <v/>
      </c>
      <c r="M214" s="20">
        <f>IF($A214="","",IF($H214&lt;&gt;"","Returned",IF(AND($G214&lt;&gt;"",TODAY()&gt;$G214),"Overdue","Out")))</f>
        <v/>
      </c>
      <c r="N214" s="21">
        <f>IF(OR($A214="",$G214=""),"",MAX(0,IF($H214="",TODAY(),$H214)-$G214))</f>
        <v/>
      </c>
    </row>
    <row r="215">
      <c r="A215" s="17" t="n"/>
      <c r="C215" s="20">
        <f>IF($B215="","",IFERROR(INDEX('Equipment register'!$B$2:$B$501,MATCH($B215,'Equipment register'!$A$2:$A$501,0)),"Not in register"))</f>
        <v/>
      </c>
      <c r="G215" s="17" t="n"/>
      <c r="H215" s="17" t="n"/>
      <c r="L215" s="21">
        <f>IF($A215="","",IF($H215="",TODAY(),$H215)-$A215)</f>
        <v/>
      </c>
      <c r="M215" s="20">
        <f>IF($A215="","",IF($H215&lt;&gt;"","Returned",IF(AND($G215&lt;&gt;"",TODAY()&gt;$G215),"Overdue","Out")))</f>
        <v/>
      </c>
      <c r="N215" s="21">
        <f>IF(OR($A215="",$G215=""),"",MAX(0,IF($H215="",TODAY(),$H215)-$G215))</f>
        <v/>
      </c>
    </row>
    <row r="216">
      <c r="A216" s="17" t="n"/>
      <c r="C216" s="20">
        <f>IF($B216="","",IFERROR(INDEX('Equipment register'!$B$2:$B$501,MATCH($B216,'Equipment register'!$A$2:$A$501,0)),"Not in register"))</f>
        <v/>
      </c>
      <c r="G216" s="17" t="n"/>
      <c r="H216" s="17" t="n"/>
      <c r="L216" s="21">
        <f>IF($A216="","",IF($H216="",TODAY(),$H216)-$A216)</f>
        <v/>
      </c>
      <c r="M216" s="20">
        <f>IF($A216="","",IF($H216&lt;&gt;"","Returned",IF(AND($G216&lt;&gt;"",TODAY()&gt;$G216),"Overdue","Out")))</f>
        <v/>
      </c>
      <c r="N216" s="21">
        <f>IF(OR($A216="",$G216=""),"",MAX(0,IF($H216="",TODAY(),$H216)-$G216))</f>
        <v/>
      </c>
    </row>
    <row r="217">
      <c r="A217" s="17" t="n"/>
      <c r="C217" s="20">
        <f>IF($B217="","",IFERROR(INDEX('Equipment register'!$B$2:$B$501,MATCH($B217,'Equipment register'!$A$2:$A$501,0)),"Not in register"))</f>
        <v/>
      </c>
      <c r="G217" s="17" t="n"/>
      <c r="H217" s="17" t="n"/>
      <c r="L217" s="21">
        <f>IF($A217="","",IF($H217="",TODAY(),$H217)-$A217)</f>
        <v/>
      </c>
      <c r="M217" s="20">
        <f>IF($A217="","",IF($H217&lt;&gt;"","Returned",IF(AND($G217&lt;&gt;"",TODAY()&gt;$G217),"Overdue","Out")))</f>
        <v/>
      </c>
      <c r="N217" s="21">
        <f>IF(OR($A217="",$G217=""),"",MAX(0,IF($H217="",TODAY(),$H217)-$G217))</f>
        <v/>
      </c>
    </row>
    <row r="218">
      <c r="A218" s="17" t="n"/>
      <c r="C218" s="20">
        <f>IF($B218="","",IFERROR(INDEX('Equipment register'!$B$2:$B$501,MATCH($B218,'Equipment register'!$A$2:$A$501,0)),"Not in register"))</f>
        <v/>
      </c>
      <c r="G218" s="17" t="n"/>
      <c r="H218" s="17" t="n"/>
      <c r="L218" s="21">
        <f>IF($A218="","",IF($H218="",TODAY(),$H218)-$A218)</f>
        <v/>
      </c>
      <c r="M218" s="20">
        <f>IF($A218="","",IF($H218&lt;&gt;"","Returned",IF(AND($G218&lt;&gt;"",TODAY()&gt;$G218),"Overdue","Out")))</f>
        <v/>
      </c>
      <c r="N218" s="21">
        <f>IF(OR($A218="",$G218=""),"",MAX(0,IF($H218="",TODAY(),$H218)-$G218))</f>
        <v/>
      </c>
    </row>
    <row r="219">
      <c r="A219" s="17" t="n"/>
      <c r="C219" s="20">
        <f>IF($B219="","",IFERROR(INDEX('Equipment register'!$B$2:$B$501,MATCH($B219,'Equipment register'!$A$2:$A$501,0)),"Not in register"))</f>
        <v/>
      </c>
      <c r="G219" s="17" t="n"/>
      <c r="H219" s="17" t="n"/>
      <c r="L219" s="21">
        <f>IF($A219="","",IF($H219="",TODAY(),$H219)-$A219)</f>
        <v/>
      </c>
      <c r="M219" s="20">
        <f>IF($A219="","",IF($H219&lt;&gt;"","Returned",IF(AND($G219&lt;&gt;"",TODAY()&gt;$G219),"Overdue","Out")))</f>
        <v/>
      </c>
      <c r="N219" s="21">
        <f>IF(OR($A219="",$G219=""),"",MAX(0,IF($H219="",TODAY(),$H219)-$G219))</f>
        <v/>
      </c>
    </row>
    <row r="220">
      <c r="A220" s="17" t="n"/>
      <c r="C220" s="20">
        <f>IF($B220="","",IFERROR(INDEX('Equipment register'!$B$2:$B$501,MATCH($B220,'Equipment register'!$A$2:$A$501,0)),"Not in register"))</f>
        <v/>
      </c>
      <c r="G220" s="17" t="n"/>
      <c r="H220" s="17" t="n"/>
      <c r="L220" s="21">
        <f>IF($A220="","",IF($H220="",TODAY(),$H220)-$A220)</f>
        <v/>
      </c>
      <c r="M220" s="20">
        <f>IF($A220="","",IF($H220&lt;&gt;"","Returned",IF(AND($G220&lt;&gt;"",TODAY()&gt;$G220),"Overdue","Out")))</f>
        <v/>
      </c>
      <c r="N220" s="21">
        <f>IF(OR($A220="",$G220=""),"",MAX(0,IF($H220="",TODAY(),$H220)-$G220))</f>
        <v/>
      </c>
    </row>
    <row r="221">
      <c r="A221" s="17" t="n"/>
      <c r="C221" s="20">
        <f>IF($B221="","",IFERROR(INDEX('Equipment register'!$B$2:$B$501,MATCH($B221,'Equipment register'!$A$2:$A$501,0)),"Not in register"))</f>
        <v/>
      </c>
      <c r="G221" s="17" t="n"/>
      <c r="H221" s="17" t="n"/>
      <c r="L221" s="21">
        <f>IF($A221="","",IF($H221="",TODAY(),$H221)-$A221)</f>
        <v/>
      </c>
      <c r="M221" s="20">
        <f>IF($A221="","",IF($H221&lt;&gt;"","Returned",IF(AND($G221&lt;&gt;"",TODAY()&gt;$G221),"Overdue","Out")))</f>
        <v/>
      </c>
      <c r="N221" s="21">
        <f>IF(OR($A221="",$G221=""),"",MAX(0,IF($H221="",TODAY(),$H221)-$G221))</f>
        <v/>
      </c>
    </row>
    <row r="222">
      <c r="A222" s="17" t="n"/>
      <c r="C222" s="20">
        <f>IF($B222="","",IFERROR(INDEX('Equipment register'!$B$2:$B$501,MATCH($B222,'Equipment register'!$A$2:$A$501,0)),"Not in register"))</f>
        <v/>
      </c>
      <c r="G222" s="17" t="n"/>
      <c r="H222" s="17" t="n"/>
      <c r="L222" s="21">
        <f>IF($A222="","",IF($H222="",TODAY(),$H222)-$A222)</f>
        <v/>
      </c>
      <c r="M222" s="20">
        <f>IF($A222="","",IF($H222&lt;&gt;"","Returned",IF(AND($G222&lt;&gt;"",TODAY()&gt;$G222),"Overdue","Out")))</f>
        <v/>
      </c>
      <c r="N222" s="21">
        <f>IF(OR($A222="",$G222=""),"",MAX(0,IF($H222="",TODAY(),$H222)-$G222))</f>
        <v/>
      </c>
    </row>
    <row r="223">
      <c r="A223" s="17" t="n"/>
      <c r="C223" s="20">
        <f>IF($B223="","",IFERROR(INDEX('Equipment register'!$B$2:$B$501,MATCH($B223,'Equipment register'!$A$2:$A$501,0)),"Not in register"))</f>
        <v/>
      </c>
      <c r="G223" s="17" t="n"/>
      <c r="H223" s="17" t="n"/>
      <c r="L223" s="21">
        <f>IF($A223="","",IF($H223="",TODAY(),$H223)-$A223)</f>
        <v/>
      </c>
      <c r="M223" s="20">
        <f>IF($A223="","",IF($H223&lt;&gt;"","Returned",IF(AND($G223&lt;&gt;"",TODAY()&gt;$G223),"Overdue","Out")))</f>
        <v/>
      </c>
      <c r="N223" s="21">
        <f>IF(OR($A223="",$G223=""),"",MAX(0,IF($H223="",TODAY(),$H223)-$G223))</f>
        <v/>
      </c>
    </row>
    <row r="224">
      <c r="A224" s="17" t="n"/>
      <c r="C224" s="20">
        <f>IF($B224="","",IFERROR(INDEX('Equipment register'!$B$2:$B$501,MATCH($B224,'Equipment register'!$A$2:$A$501,0)),"Not in register"))</f>
        <v/>
      </c>
      <c r="G224" s="17" t="n"/>
      <c r="H224" s="17" t="n"/>
      <c r="L224" s="21">
        <f>IF($A224="","",IF($H224="",TODAY(),$H224)-$A224)</f>
        <v/>
      </c>
      <c r="M224" s="20">
        <f>IF($A224="","",IF($H224&lt;&gt;"","Returned",IF(AND($G224&lt;&gt;"",TODAY()&gt;$G224),"Overdue","Out")))</f>
        <v/>
      </c>
      <c r="N224" s="21">
        <f>IF(OR($A224="",$G224=""),"",MAX(0,IF($H224="",TODAY(),$H224)-$G224))</f>
        <v/>
      </c>
    </row>
    <row r="225">
      <c r="A225" s="17" t="n"/>
      <c r="C225" s="20">
        <f>IF($B225="","",IFERROR(INDEX('Equipment register'!$B$2:$B$501,MATCH($B225,'Equipment register'!$A$2:$A$501,0)),"Not in register"))</f>
        <v/>
      </c>
      <c r="G225" s="17" t="n"/>
      <c r="H225" s="17" t="n"/>
      <c r="L225" s="21">
        <f>IF($A225="","",IF($H225="",TODAY(),$H225)-$A225)</f>
        <v/>
      </c>
      <c r="M225" s="20">
        <f>IF($A225="","",IF($H225&lt;&gt;"","Returned",IF(AND($G225&lt;&gt;"",TODAY()&gt;$G225),"Overdue","Out")))</f>
        <v/>
      </c>
      <c r="N225" s="21">
        <f>IF(OR($A225="",$G225=""),"",MAX(0,IF($H225="",TODAY(),$H225)-$G225))</f>
        <v/>
      </c>
    </row>
    <row r="226">
      <c r="A226" s="17" t="n"/>
      <c r="C226" s="20">
        <f>IF($B226="","",IFERROR(INDEX('Equipment register'!$B$2:$B$501,MATCH($B226,'Equipment register'!$A$2:$A$501,0)),"Not in register"))</f>
        <v/>
      </c>
      <c r="G226" s="17" t="n"/>
      <c r="H226" s="17" t="n"/>
      <c r="L226" s="21">
        <f>IF($A226="","",IF($H226="",TODAY(),$H226)-$A226)</f>
        <v/>
      </c>
      <c r="M226" s="20">
        <f>IF($A226="","",IF($H226&lt;&gt;"","Returned",IF(AND($G226&lt;&gt;"",TODAY()&gt;$G226),"Overdue","Out")))</f>
        <v/>
      </c>
      <c r="N226" s="21">
        <f>IF(OR($A226="",$G226=""),"",MAX(0,IF($H226="",TODAY(),$H226)-$G226))</f>
        <v/>
      </c>
    </row>
    <row r="227">
      <c r="A227" s="17" t="n"/>
      <c r="C227" s="20">
        <f>IF($B227="","",IFERROR(INDEX('Equipment register'!$B$2:$B$501,MATCH($B227,'Equipment register'!$A$2:$A$501,0)),"Not in register"))</f>
        <v/>
      </c>
      <c r="G227" s="17" t="n"/>
      <c r="H227" s="17" t="n"/>
      <c r="L227" s="21">
        <f>IF($A227="","",IF($H227="",TODAY(),$H227)-$A227)</f>
        <v/>
      </c>
      <c r="M227" s="20">
        <f>IF($A227="","",IF($H227&lt;&gt;"","Returned",IF(AND($G227&lt;&gt;"",TODAY()&gt;$G227),"Overdue","Out")))</f>
        <v/>
      </c>
      <c r="N227" s="21">
        <f>IF(OR($A227="",$G227=""),"",MAX(0,IF($H227="",TODAY(),$H227)-$G227))</f>
        <v/>
      </c>
    </row>
    <row r="228">
      <c r="A228" s="17" t="n"/>
      <c r="C228" s="20">
        <f>IF($B228="","",IFERROR(INDEX('Equipment register'!$B$2:$B$501,MATCH($B228,'Equipment register'!$A$2:$A$501,0)),"Not in register"))</f>
        <v/>
      </c>
      <c r="G228" s="17" t="n"/>
      <c r="H228" s="17" t="n"/>
      <c r="L228" s="21">
        <f>IF($A228="","",IF($H228="",TODAY(),$H228)-$A228)</f>
        <v/>
      </c>
      <c r="M228" s="20">
        <f>IF($A228="","",IF($H228&lt;&gt;"","Returned",IF(AND($G228&lt;&gt;"",TODAY()&gt;$G228),"Overdue","Out")))</f>
        <v/>
      </c>
      <c r="N228" s="21">
        <f>IF(OR($A228="",$G228=""),"",MAX(0,IF($H228="",TODAY(),$H228)-$G228))</f>
        <v/>
      </c>
    </row>
    <row r="229">
      <c r="A229" s="17" t="n"/>
      <c r="C229" s="20">
        <f>IF($B229="","",IFERROR(INDEX('Equipment register'!$B$2:$B$501,MATCH($B229,'Equipment register'!$A$2:$A$501,0)),"Not in register"))</f>
        <v/>
      </c>
      <c r="G229" s="17" t="n"/>
      <c r="H229" s="17" t="n"/>
      <c r="L229" s="21">
        <f>IF($A229="","",IF($H229="",TODAY(),$H229)-$A229)</f>
        <v/>
      </c>
      <c r="M229" s="20">
        <f>IF($A229="","",IF($H229&lt;&gt;"","Returned",IF(AND($G229&lt;&gt;"",TODAY()&gt;$G229),"Overdue","Out")))</f>
        <v/>
      </c>
      <c r="N229" s="21">
        <f>IF(OR($A229="",$G229=""),"",MAX(0,IF($H229="",TODAY(),$H229)-$G229))</f>
        <v/>
      </c>
    </row>
    <row r="230">
      <c r="A230" s="17" t="n"/>
      <c r="C230" s="20">
        <f>IF($B230="","",IFERROR(INDEX('Equipment register'!$B$2:$B$501,MATCH($B230,'Equipment register'!$A$2:$A$501,0)),"Not in register"))</f>
        <v/>
      </c>
      <c r="G230" s="17" t="n"/>
      <c r="H230" s="17" t="n"/>
      <c r="L230" s="21">
        <f>IF($A230="","",IF($H230="",TODAY(),$H230)-$A230)</f>
        <v/>
      </c>
      <c r="M230" s="20">
        <f>IF($A230="","",IF($H230&lt;&gt;"","Returned",IF(AND($G230&lt;&gt;"",TODAY()&gt;$G230),"Overdue","Out")))</f>
        <v/>
      </c>
      <c r="N230" s="21">
        <f>IF(OR($A230="",$G230=""),"",MAX(0,IF($H230="",TODAY(),$H230)-$G230))</f>
        <v/>
      </c>
    </row>
    <row r="231">
      <c r="A231" s="17" t="n"/>
      <c r="C231" s="20">
        <f>IF($B231="","",IFERROR(INDEX('Equipment register'!$B$2:$B$501,MATCH($B231,'Equipment register'!$A$2:$A$501,0)),"Not in register"))</f>
        <v/>
      </c>
      <c r="G231" s="17" t="n"/>
      <c r="H231" s="17" t="n"/>
      <c r="L231" s="21">
        <f>IF($A231="","",IF($H231="",TODAY(),$H231)-$A231)</f>
        <v/>
      </c>
      <c r="M231" s="20">
        <f>IF($A231="","",IF($H231&lt;&gt;"","Returned",IF(AND($G231&lt;&gt;"",TODAY()&gt;$G231),"Overdue","Out")))</f>
        <v/>
      </c>
      <c r="N231" s="21">
        <f>IF(OR($A231="",$G231=""),"",MAX(0,IF($H231="",TODAY(),$H231)-$G231))</f>
        <v/>
      </c>
    </row>
    <row r="232">
      <c r="A232" s="17" t="n"/>
      <c r="C232" s="20">
        <f>IF($B232="","",IFERROR(INDEX('Equipment register'!$B$2:$B$501,MATCH($B232,'Equipment register'!$A$2:$A$501,0)),"Not in register"))</f>
        <v/>
      </c>
      <c r="G232" s="17" t="n"/>
      <c r="H232" s="17" t="n"/>
      <c r="L232" s="21">
        <f>IF($A232="","",IF($H232="",TODAY(),$H232)-$A232)</f>
        <v/>
      </c>
      <c r="M232" s="20">
        <f>IF($A232="","",IF($H232&lt;&gt;"","Returned",IF(AND($G232&lt;&gt;"",TODAY()&gt;$G232),"Overdue","Out")))</f>
        <v/>
      </c>
      <c r="N232" s="21">
        <f>IF(OR($A232="",$G232=""),"",MAX(0,IF($H232="",TODAY(),$H232)-$G232))</f>
        <v/>
      </c>
    </row>
    <row r="233">
      <c r="A233" s="17" t="n"/>
      <c r="C233" s="20">
        <f>IF($B233="","",IFERROR(INDEX('Equipment register'!$B$2:$B$501,MATCH($B233,'Equipment register'!$A$2:$A$501,0)),"Not in register"))</f>
        <v/>
      </c>
      <c r="G233" s="17" t="n"/>
      <c r="H233" s="17" t="n"/>
      <c r="L233" s="21">
        <f>IF($A233="","",IF($H233="",TODAY(),$H233)-$A233)</f>
        <v/>
      </c>
      <c r="M233" s="20">
        <f>IF($A233="","",IF($H233&lt;&gt;"","Returned",IF(AND($G233&lt;&gt;"",TODAY()&gt;$G233),"Overdue","Out")))</f>
        <v/>
      </c>
      <c r="N233" s="21">
        <f>IF(OR($A233="",$G233=""),"",MAX(0,IF($H233="",TODAY(),$H233)-$G233))</f>
        <v/>
      </c>
    </row>
    <row r="234">
      <c r="A234" s="17" t="n"/>
      <c r="C234" s="20">
        <f>IF($B234="","",IFERROR(INDEX('Equipment register'!$B$2:$B$501,MATCH($B234,'Equipment register'!$A$2:$A$501,0)),"Not in register"))</f>
        <v/>
      </c>
      <c r="G234" s="17" t="n"/>
      <c r="H234" s="17" t="n"/>
      <c r="L234" s="21">
        <f>IF($A234="","",IF($H234="",TODAY(),$H234)-$A234)</f>
        <v/>
      </c>
      <c r="M234" s="20">
        <f>IF($A234="","",IF($H234&lt;&gt;"","Returned",IF(AND($G234&lt;&gt;"",TODAY()&gt;$G234),"Overdue","Out")))</f>
        <v/>
      </c>
      <c r="N234" s="21">
        <f>IF(OR($A234="",$G234=""),"",MAX(0,IF($H234="",TODAY(),$H234)-$G234))</f>
        <v/>
      </c>
    </row>
    <row r="235">
      <c r="A235" s="17" t="n"/>
      <c r="C235" s="20">
        <f>IF($B235="","",IFERROR(INDEX('Equipment register'!$B$2:$B$501,MATCH($B235,'Equipment register'!$A$2:$A$501,0)),"Not in register"))</f>
        <v/>
      </c>
      <c r="G235" s="17" t="n"/>
      <c r="H235" s="17" t="n"/>
      <c r="L235" s="21">
        <f>IF($A235="","",IF($H235="",TODAY(),$H235)-$A235)</f>
        <v/>
      </c>
      <c r="M235" s="20">
        <f>IF($A235="","",IF($H235&lt;&gt;"","Returned",IF(AND($G235&lt;&gt;"",TODAY()&gt;$G235),"Overdue","Out")))</f>
        <v/>
      </c>
      <c r="N235" s="21">
        <f>IF(OR($A235="",$G235=""),"",MAX(0,IF($H235="",TODAY(),$H235)-$G235))</f>
        <v/>
      </c>
    </row>
    <row r="236">
      <c r="A236" s="17" t="n"/>
      <c r="C236" s="20">
        <f>IF($B236="","",IFERROR(INDEX('Equipment register'!$B$2:$B$501,MATCH($B236,'Equipment register'!$A$2:$A$501,0)),"Not in register"))</f>
        <v/>
      </c>
      <c r="G236" s="17" t="n"/>
      <c r="H236" s="17" t="n"/>
      <c r="L236" s="21">
        <f>IF($A236="","",IF($H236="",TODAY(),$H236)-$A236)</f>
        <v/>
      </c>
      <c r="M236" s="20">
        <f>IF($A236="","",IF($H236&lt;&gt;"","Returned",IF(AND($G236&lt;&gt;"",TODAY()&gt;$G236),"Overdue","Out")))</f>
        <v/>
      </c>
      <c r="N236" s="21">
        <f>IF(OR($A236="",$G236=""),"",MAX(0,IF($H236="",TODAY(),$H236)-$G236))</f>
        <v/>
      </c>
    </row>
    <row r="237">
      <c r="A237" s="17" t="n"/>
      <c r="C237" s="20">
        <f>IF($B237="","",IFERROR(INDEX('Equipment register'!$B$2:$B$501,MATCH($B237,'Equipment register'!$A$2:$A$501,0)),"Not in register"))</f>
        <v/>
      </c>
      <c r="G237" s="17" t="n"/>
      <c r="H237" s="17" t="n"/>
      <c r="L237" s="21">
        <f>IF($A237="","",IF($H237="",TODAY(),$H237)-$A237)</f>
        <v/>
      </c>
      <c r="M237" s="20">
        <f>IF($A237="","",IF($H237&lt;&gt;"","Returned",IF(AND($G237&lt;&gt;"",TODAY()&gt;$G237),"Overdue","Out")))</f>
        <v/>
      </c>
      <c r="N237" s="21">
        <f>IF(OR($A237="",$G237=""),"",MAX(0,IF($H237="",TODAY(),$H237)-$G237))</f>
        <v/>
      </c>
    </row>
    <row r="238">
      <c r="A238" s="17" t="n"/>
      <c r="C238" s="20">
        <f>IF($B238="","",IFERROR(INDEX('Equipment register'!$B$2:$B$501,MATCH($B238,'Equipment register'!$A$2:$A$501,0)),"Not in register"))</f>
        <v/>
      </c>
      <c r="G238" s="17" t="n"/>
      <c r="H238" s="17" t="n"/>
      <c r="L238" s="21">
        <f>IF($A238="","",IF($H238="",TODAY(),$H238)-$A238)</f>
        <v/>
      </c>
      <c r="M238" s="20">
        <f>IF($A238="","",IF($H238&lt;&gt;"","Returned",IF(AND($G238&lt;&gt;"",TODAY()&gt;$G238),"Overdue","Out")))</f>
        <v/>
      </c>
      <c r="N238" s="21">
        <f>IF(OR($A238="",$G238=""),"",MAX(0,IF($H238="",TODAY(),$H238)-$G238))</f>
        <v/>
      </c>
    </row>
    <row r="239">
      <c r="A239" s="17" t="n"/>
      <c r="C239" s="20">
        <f>IF($B239="","",IFERROR(INDEX('Equipment register'!$B$2:$B$501,MATCH($B239,'Equipment register'!$A$2:$A$501,0)),"Not in register"))</f>
        <v/>
      </c>
      <c r="G239" s="17" t="n"/>
      <c r="H239" s="17" t="n"/>
      <c r="L239" s="21">
        <f>IF($A239="","",IF($H239="",TODAY(),$H239)-$A239)</f>
        <v/>
      </c>
      <c r="M239" s="20">
        <f>IF($A239="","",IF($H239&lt;&gt;"","Returned",IF(AND($G239&lt;&gt;"",TODAY()&gt;$G239),"Overdue","Out")))</f>
        <v/>
      </c>
      <c r="N239" s="21">
        <f>IF(OR($A239="",$G239=""),"",MAX(0,IF($H239="",TODAY(),$H239)-$G239))</f>
        <v/>
      </c>
    </row>
    <row r="240">
      <c r="A240" s="17" t="n"/>
      <c r="C240" s="20">
        <f>IF($B240="","",IFERROR(INDEX('Equipment register'!$B$2:$B$501,MATCH($B240,'Equipment register'!$A$2:$A$501,0)),"Not in register"))</f>
        <v/>
      </c>
      <c r="G240" s="17" t="n"/>
      <c r="H240" s="17" t="n"/>
      <c r="L240" s="21">
        <f>IF($A240="","",IF($H240="",TODAY(),$H240)-$A240)</f>
        <v/>
      </c>
      <c r="M240" s="20">
        <f>IF($A240="","",IF($H240&lt;&gt;"","Returned",IF(AND($G240&lt;&gt;"",TODAY()&gt;$G240),"Overdue","Out")))</f>
        <v/>
      </c>
      <c r="N240" s="21">
        <f>IF(OR($A240="",$G240=""),"",MAX(0,IF($H240="",TODAY(),$H240)-$G240))</f>
        <v/>
      </c>
    </row>
    <row r="241">
      <c r="A241" s="17" t="n"/>
      <c r="C241" s="20">
        <f>IF($B241="","",IFERROR(INDEX('Equipment register'!$B$2:$B$501,MATCH($B241,'Equipment register'!$A$2:$A$501,0)),"Not in register"))</f>
        <v/>
      </c>
      <c r="G241" s="17" t="n"/>
      <c r="H241" s="17" t="n"/>
      <c r="L241" s="21">
        <f>IF($A241="","",IF($H241="",TODAY(),$H241)-$A241)</f>
        <v/>
      </c>
      <c r="M241" s="20">
        <f>IF($A241="","",IF($H241&lt;&gt;"","Returned",IF(AND($G241&lt;&gt;"",TODAY()&gt;$G241),"Overdue","Out")))</f>
        <v/>
      </c>
      <c r="N241" s="21">
        <f>IF(OR($A241="",$G241=""),"",MAX(0,IF($H241="",TODAY(),$H241)-$G241))</f>
        <v/>
      </c>
    </row>
    <row r="242">
      <c r="A242" s="17" t="n"/>
      <c r="C242" s="20">
        <f>IF($B242="","",IFERROR(INDEX('Equipment register'!$B$2:$B$501,MATCH($B242,'Equipment register'!$A$2:$A$501,0)),"Not in register"))</f>
        <v/>
      </c>
      <c r="G242" s="17" t="n"/>
      <c r="H242" s="17" t="n"/>
      <c r="L242" s="21">
        <f>IF($A242="","",IF($H242="",TODAY(),$H242)-$A242)</f>
        <v/>
      </c>
      <c r="M242" s="20">
        <f>IF($A242="","",IF($H242&lt;&gt;"","Returned",IF(AND($G242&lt;&gt;"",TODAY()&gt;$G242),"Overdue","Out")))</f>
        <v/>
      </c>
      <c r="N242" s="21">
        <f>IF(OR($A242="",$G242=""),"",MAX(0,IF($H242="",TODAY(),$H242)-$G242))</f>
        <v/>
      </c>
    </row>
    <row r="243">
      <c r="A243" s="17" t="n"/>
      <c r="C243" s="20">
        <f>IF($B243="","",IFERROR(INDEX('Equipment register'!$B$2:$B$501,MATCH($B243,'Equipment register'!$A$2:$A$501,0)),"Not in register"))</f>
        <v/>
      </c>
      <c r="G243" s="17" t="n"/>
      <c r="H243" s="17" t="n"/>
      <c r="L243" s="21">
        <f>IF($A243="","",IF($H243="",TODAY(),$H243)-$A243)</f>
        <v/>
      </c>
      <c r="M243" s="20">
        <f>IF($A243="","",IF($H243&lt;&gt;"","Returned",IF(AND($G243&lt;&gt;"",TODAY()&gt;$G243),"Overdue","Out")))</f>
        <v/>
      </c>
      <c r="N243" s="21">
        <f>IF(OR($A243="",$G243=""),"",MAX(0,IF($H243="",TODAY(),$H243)-$G243))</f>
        <v/>
      </c>
    </row>
    <row r="244">
      <c r="A244" s="17" t="n"/>
      <c r="C244" s="20">
        <f>IF($B244="","",IFERROR(INDEX('Equipment register'!$B$2:$B$501,MATCH($B244,'Equipment register'!$A$2:$A$501,0)),"Not in register"))</f>
        <v/>
      </c>
      <c r="G244" s="17" t="n"/>
      <c r="H244" s="17" t="n"/>
      <c r="L244" s="21">
        <f>IF($A244="","",IF($H244="",TODAY(),$H244)-$A244)</f>
        <v/>
      </c>
      <c r="M244" s="20">
        <f>IF($A244="","",IF($H244&lt;&gt;"","Returned",IF(AND($G244&lt;&gt;"",TODAY()&gt;$G244),"Overdue","Out")))</f>
        <v/>
      </c>
      <c r="N244" s="21">
        <f>IF(OR($A244="",$G244=""),"",MAX(0,IF($H244="",TODAY(),$H244)-$G244))</f>
        <v/>
      </c>
    </row>
    <row r="245">
      <c r="A245" s="17" t="n"/>
      <c r="C245" s="20">
        <f>IF($B245="","",IFERROR(INDEX('Equipment register'!$B$2:$B$501,MATCH($B245,'Equipment register'!$A$2:$A$501,0)),"Not in register"))</f>
        <v/>
      </c>
      <c r="G245" s="17" t="n"/>
      <c r="H245" s="17" t="n"/>
      <c r="L245" s="21">
        <f>IF($A245="","",IF($H245="",TODAY(),$H245)-$A245)</f>
        <v/>
      </c>
      <c r="M245" s="20">
        <f>IF($A245="","",IF($H245&lt;&gt;"","Returned",IF(AND($G245&lt;&gt;"",TODAY()&gt;$G245),"Overdue","Out")))</f>
        <v/>
      </c>
      <c r="N245" s="21">
        <f>IF(OR($A245="",$G245=""),"",MAX(0,IF($H245="",TODAY(),$H245)-$G245))</f>
        <v/>
      </c>
    </row>
    <row r="246">
      <c r="A246" s="17" t="n"/>
      <c r="C246" s="20">
        <f>IF($B246="","",IFERROR(INDEX('Equipment register'!$B$2:$B$501,MATCH($B246,'Equipment register'!$A$2:$A$501,0)),"Not in register"))</f>
        <v/>
      </c>
      <c r="G246" s="17" t="n"/>
      <c r="H246" s="17" t="n"/>
      <c r="L246" s="21">
        <f>IF($A246="","",IF($H246="",TODAY(),$H246)-$A246)</f>
        <v/>
      </c>
      <c r="M246" s="20">
        <f>IF($A246="","",IF($H246&lt;&gt;"","Returned",IF(AND($G246&lt;&gt;"",TODAY()&gt;$G246),"Overdue","Out")))</f>
        <v/>
      </c>
      <c r="N246" s="21">
        <f>IF(OR($A246="",$G246=""),"",MAX(0,IF($H246="",TODAY(),$H246)-$G246))</f>
        <v/>
      </c>
    </row>
    <row r="247">
      <c r="A247" s="17" t="n"/>
      <c r="C247" s="20">
        <f>IF($B247="","",IFERROR(INDEX('Equipment register'!$B$2:$B$501,MATCH($B247,'Equipment register'!$A$2:$A$501,0)),"Not in register"))</f>
        <v/>
      </c>
      <c r="G247" s="17" t="n"/>
      <c r="H247" s="17" t="n"/>
      <c r="L247" s="21">
        <f>IF($A247="","",IF($H247="",TODAY(),$H247)-$A247)</f>
        <v/>
      </c>
      <c r="M247" s="20">
        <f>IF($A247="","",IF($H247&lt;&gt;"","Returned",IF(AND($G247&lt;&gt;"",TODAY()&gt;$G247),"Overdue","Out")))</f>
        <v/>
      </c>
      <c r="N247" s="21">
        <f>IF(OR($A247="",$G247=""),"",MAX(0,IF($H247="",TODAY(),$H247)-$G247))</f>
        <v/>
      </c>
    </row>
    <row r="248">
      <c r="A248" s="17" t="n"/>
      <c r="C248" s="20">
        <f>IF($B248="","",IFERROR(INDEX('Equipment register'!$B$2:$B$501,MATCH($B248,'Equipment register'!$A$2:$A$501,0)),"Not in register"))</f>
        <v/>
      </c>
      <c r="G248" s="17" t="n"/>
      <c r="H248" s="17" t="n"/>
      <c r="L248" s="21">
        <f>IF($A248="","",IF($H248="",TODAY(),$H248)-$A248)</f>
        <v/>
      </c>
      <c r="M248" s="20">
        <f>IF($A248="","",IF($H248&lt;&gt;"","Returned",IF(AND($G248&lt;&gt;"",TODAY()&gt;$G248),"Overdue","Out")))</f>
        <v/>
      </c>
      <c r="N248" s="21">
        <f>IF(OR($A248="",$G248=""),"",MAX(0,IF($H248="",TODAY(),$H248)-$G248))</f>
        <v/>
      </c>
    </row>
    <row r="249">
      <c r="A249" s="17" t="n"/>
      <c r="C249" s="20">
        <f>IF($B249="","",IFERROR(INDEX('Equipment register'!$B$2:$B$501,MATCH($B249,'Equipment register'!$A$2:$A$501,0)),"Not in register"))</f>
        <v/>
      </c>
      <c r="G249" s="17" t="n"/>
      <c r="H249" s="17" t="n"/>
      <c r="L249" s="21">
        <f>IF($A249="","",IF($H249="",TODAY(),$H249)-$A249)</f>
        <v/>
      </c>
      <c r="M249" s="20">
        <f>IF($A249="","",IF($H249&lt;&gt;"","Returned",IF(AND($G249&lt;&gt;"",TODAY()&gt;$G249),"Overdue","Out")))</f>
        <v/>
      </c>
      <c r="N249" s="21">
        <f>IF(OR($A249="",$G249=""),"",MAX(0,IF($H249="",TODAY(),$H249)-$G249))</f>
        <v/>
      </c>
    </row>
    <row r="250">
      <c r="A250" s="17" t="n"/>
      <c r="C250" s="20">
        <f>IF($B250="","",IFERROR(INDEX('Equipment register'!$B$2:$B$501,MATCH($B250,'Equipment register'!$A$2:$A$501,0)),"Not in register"))</f>
        <v/>
      </c>
      <c r="G250" s="17" t="n"/>
      <c r="H250" s="17" t="n"/>
      <c r="L250" s="21">
        <f>IF($A250="","",IF($H250="",TODAY(),$H250)-$A250)</f>
        <v/>
      </c>
      <c r="M250" s="20">
        <f>IF($A250="","",IF($H250&lt;&gt;"","Returned",IF(AND($G250&lt;&gt;"",TODAY()&gt;$G250),"Overdue","Out")))</f>
        <v/>
      </c>
      <c r="N250" s="21">
        <f>IF(OR($A250="",$G250=""),"",MAX(0,IF($H250="",TODAY(),$H250)-$G250))</f>
        <v/>
      </c>
    </row>
    <row r="251">
      <c r="A251" s="17" t="n"/>
      <c r="C251" s="20">
        <f>IF($B251="","",IFERROR(INDEX('Equipment register'!$B$2:$B$501,MATCH($B251,'Equipment register'!$A$2:$A$501,0)),"Not in register"))</f>
        <v/>
      </c>
      <c r="G251" s="17" t="n"/>
      <c r="H251" s="17" t="n"/>
      <c r="L251" s="21">
        <f>IF($A251="","",IF($H251="",TODAY(),$H251)-$A251)</f>
        <v/>
      </c>
      <c r="M251" s="20">
        <f>IF($A251="","",IF($H251&lt;&gt;"","Returned",IF(AND($G251&lt;&gt;"",TODAY()&gt;$G251),"Overdue","Out")))</f>
        <v/>
      </c>
      <c r="N251" s="21">
        <f>IF(OR($A251="",$G251=""),"",MAX(0,IF($H251="",TODAY(),$H251)-$G251))</f>
        <v/>
      </c>
    </row>
    <row r="252">
      <c r="A252" s="17" t="n"/>
      <c r="C252" s="20">
        <f>IF($B252="","",IFERROR(INDEX('Equipment register'!$B$2:$B$501,MATCH($B252,'Equipment register'!$A$2:$A$501,0)),"Not in register"))</f>
        <v/>
      </c>
      <c r="G252" s="17" t="n"/>
      <c r="H252" s="17" t="n"/>
      <c r="L252" s="21">
        <f>IF($A252="","",IF($H252="",TODAY(),$H252)-$A252)</f>
        <v/>
      </c>
      <c r="M252" s="20">
        <f>IF($A252="","",IF($H252&lt;&gt;"","Returned",IF(AND($G252&lt;&gt;"",TODAY()&gt;$G252),"Overdue","Out")))</f>
        <v/>
      </c>
      <c r="N252" s="21">
        <f>IF(OR($A252="",$G252=""),"",MAX(0,IF($H252="",TODAY(),$H252)-$G252))</f>
        <v/>
      </c>
    </row>
    <row r="253">
      <c r="A253" s="17" t="n"/>
      <c r="C253" s="20">
        <f>IF($B253="","",IFERROR(INDEX('Equipment register'!$B$2:$B$501,MATCH($B253,'Equipment register'!$A$2:$A$501,0)),"Not in register"))</f>
        <v/>
      </c>
      <c r="G253" s="17" t="n"/>
      <c r="H253" s="17" t="n"/>
      <c r="L253" s="21">
        <f>IF($A253="","",IF($H253="",TODAY(),$H253)-$A253)</f>
        <v/>
      </c>
      <c r="M253" s="20">
        <f>IF($A253="","",IF($H253&lt;&gt;"","Returned",IF(AND($G253&lt;&gt;"",TODAY()&gt;$G253),"Overdue","Out")))</f>
        <v/>
      </c>
      <c r="N253" s="21">
        <f>IF(OR($A253="",$G253=""),"",MAX(0,IF($H253="",TODAY(),$H253)-$G253))</f>
        <v/>
      </c>
    </row>
    <row r="254">
      <c r="A254" s="17" t="n"/>
      <c r="C254" s="20">
        <f>IF($B254="","",IFERROR(INDEX('Equipment register'!$B$2:$B$501,MATCH($B254,'Equipment register'!$A$2:$A$501,0)),"Not in register"))</f>
        <v/>
      </c>
      <c r="G254" s="17" t="n"/>
      <c r="H254" s="17" t="n"/>
      <c r="L254" s="21">
        <f>IF($A254="","",IF($H254="",TODAY(),$H254)-$A254)</f>
        <v/>
      </c>
      <c r="M254" s="20">
        <f>IF($A254="","",IF($H254&lt;&gt;"","Returned",IF(AND($G254&lt;&gt;"",TODAY()&gt;$G254),"Overdue","Out")))</f>
        <v/>
      </c>
      <c r="N254" s="21">
        <f>IF(OR($A254="",$G254=""),"",MAX(0,IF($H254="",TODAY(),$H254)-$G254))</f>
        <v/>
      </c>
    </row>
    <row r="255">
      <c r="A255" s="17" t="n"/>
      <c r="C255" s="20">
        <f>IF($B255="","",IFERROR(INDEX('Equipment register'!$B$2:$B$501,MATCH($B255,'Equipment register'!$A$2:$A$501,0)),"Not in register"))</f>
        <v/>
      </c>
      <c r="G255" s="17" t="n"/>
      <c r="H255" s="17" t="n"/>
      <c r="L255" s="21">
        <f>IF($A255="","",IF($H255="",TODAY(),$H255)-$A255)</f>
        <v/>
      </c>
      <c r="M255" s="20">
        <f>IF($A255="","",IF($H255&lt;&gt;"","Returned",IF(AND($G255&lt;&gt;"",TODAY()&gt;$G255),"Overdue","Out")))</f>
        <v/>
      </c>
      <c r="N255" s="21">
        <f>IF(OR($A255="",$G255=""),"",MAX(0,IF($H255="",TODAY(),$H255)-$G255))</f>
        <v/>
      </c>
    </row>
    <row r="256">
      <c r="A256" s="17" t="n"/>
      <c r="C256" s="20">
        <f>IF($B256="","",IFERROR(INDEX('Equipment register'!$B$2:$B$501,MATCH($B256,'Equipment register'!$A$2:$A$501,0)),"Not in register"))</f>
        <v/>
      </c>
      <c r="G256" s="17" t="n"/>
      <c r="H256" s="17" t="n"/>
      <c r="L256" s="21">
        <f>IF($A256="","",IF($H256="",TODAY(),$H256)-$A256)</f>
        <v/>
      </c>
      <c r="M256" s="20">
        <f>IF($A256="","",IF($H256&lt;&gt;"","Returned",IF(AND($G256&lt;&gt;"",TODAY()&gt;$G256),"Overdue","Out")))</f>
        <v/>
      </c>
      <c r="N256" s="21">
        <f>IF(OR($A256="",$G256=""),"",MAX(0,IF($H256="",TODAY(),$H256)-$G256))</f>
        <v/>
      </c>
    </row>
    <row r="257">
      <c r="A257" s="17" t="n"/>
      <c r="C257" s="20">
        <f>IF($B257="","",IFERROR(INDEX('Equipment register'!$B$2:$B$501,MATCH($B257,'Equipment register'!$A$2:$A$501,0)),"Not in register"))</f>
        <v/>
      </c>
      <c r="G257" s="17" t="n"/>
      <c r="H257" s="17" t="n"/>
      <c r="L257" s="21">
        <f>IF($A257="","",IF($H257="",TODAY(),$H257)-$A257)</f>
        <v/>
      </c>
      <c r="M257" s="20">
        <f>IF($A257="","",IF($H257&lt;&gt;"","Returned",IF(AND($G257&lt;&gt;"",TODAY()&gt;$G257),"Overdue","Out")))</f>
        <v/>
      </c>
      <c r="N257" s="21">
        <f>IF(OR($A257="",$G257=""),"",MAX(0,IF($H257="",TODAY(),$H257)-$G257))</f>
        <v/>
      </c>
    </row>
    <row r="258">
      <c r="A258" s="17" t="n"/>
      <c r="C258" s="20">
        <f>IF($B258="","",IFERROR(INDEX('Equipment register'!$B$2:$B$501,MATCH($B258,'Equipment register'!$A$2:$A$501,0)),"Not in register"))</f>
        <v/>
      </c>
      <c r="G258" s="17" t="n"/>
      <c r="H258" s="17" t="n"/>
      <c r="L258" s="21">
        <f>IF($A258="","",IF($H258="",TODAY(),$H258)-$A258)</f>
        <v/>
      </c>
      <c r="M258" s="20">
        <f>IF($A258="","",IF($H258&lt;&gt;"","Returned",IF(AND($G258&lt;&gt;"",TODAY()&gt;$G258),"Overdue","Out")))</f>
        <v/>
      </c>
      <c r="N258" s="21">
        <f>IF(OR($A258="",$G258=""),"",MAX(0,IF($H258="",TODAY(),$H258)-$G258))</f>
        <v/>
      </c>
    </row>
    <row r="259">
      <c r="A259" s="17" t="n"/>
      <c r="C259" s="20">
        <f>IF($B259="","",IFERROR(INDEX('Equipment register'!$B$2:$B$501,MATCH($B259,'Equipment register'!$A$2:$A$501,0)),"Not in register"))</f>
        <v/>
      </c>
      <c r="G259" s="17" t="n"/>
      <c r="H259" s="17" t="n"/>
      <c r="L259" s="21">
        <f>IF($A259="","",IF($H259="",TODAY(),$H259)-$A259)</f>
        <v/>
      </c>
      <c r="M259" s="20">
        <f>IF($A259="","",IF($H259&lt;&gt;"","Returned",IF(AND($G259&lt;&gt;"",TODAY()&gt;$G259),"Overdue","Out")))</f>
        <v/>
      </c>
      <c r="N259" s="21">
        <f>IF(OR($A259="",$G259=""),"",MAX(0,IF($H259="",TODAY(),$H259)-$G259))</f>
        <v/>
      </c>
    </row>
    <row r="260">
      <c r="A260" s="17" t="n"/>
      <c r="C260" s="20">
        <f>IF($B260="","",IFERROR(INDEX('Equipment register'!$B$2:$B$501,MATCH($B260,'Equipment register'!$A$2:$A$501,0)),"Not in register"))</f>
        <v/>
      </c>
      <c r="G260" s="17" t="n"/>
      <c r="H260" s="17" t="n"/>
      <c r="L260" s="21">
        <f>IF($A260="","",IF($H260="",TODAY(),$H260)-$A260)</f>
        <v/>
      </c>
      <c r="M260" s="20">
        <f>IF($A260="","",IF($H260&lt;&gt;"","Returned",IF(AND($G260&lt;&gt;"",TODAY()&gt;$G260),"Overdue","Out")))</f>
        <v/>
      </c>
      <c r="N260" s="21">
        <f>IF(OR($A260="",$G260=""),"",MAX(0,IF($H260="",TODAY(),$H260)-$G260))</f>
        <v/>
      </c>
    </row>
    <row r="261">
      <c r="A261" s="17" t="n"/>
      <c r="C261" s="20">
        <f>IF($B261="","",IFERROR(INDEX('Equipment register'!$B$2:$B$501,MATCH($B261,'Equipment register'!$A$2:$A$501,0)),"Not in register"))</f>
        <v/>
      </c>
      <c r="G261" s="17" t="n"/>
      <c r="H261" s="17" t="n"/>
      <c r="L261" s="21">
        <f>IF($A261="","",IF($H261="",TODAY(),$H261)-$A261)</f>
        <v/>
      </c>
      <c r="M261" s="20">
        <f>IF($A261="","",IF($H261&lt;&gt;"","Returned",IF(AND($G261&lt;&gt;"",TODAY()&gt;$G261),"Overdue","Out")))</f>
        <v/>
      </c>
      <c r="N261" s="21">
        <f>IF(OR($A261="",$G261=""),"",MAX(0,IF($H261="",TODAY(),$H261)-$G261))</f>
        <v/>
      </c>
    </row>
    <row r="262">
      <c r="A262" s="17" t="n"/>
      <c r="C262" s="20">
        <f>IF($B262="","",IFERROR(INDEX('Equipment register'!$B$2:$B$501,MATCH($B262,'Equipment register'!$A$2:$A$501,0)),"Not in register"))</f>
        <v/>
      </c>
      <c r="G262" s="17" t="n"/>
      <c r="H262" s="17" t="n"/>
      <c r="L262" s="21">
        <f>IF($A262="","",IF($H262="",TODAY(),$H262)-$A262)</f>
        <v/>
      </c>
      <c r="M262" s="20">
        <f>IF($A262="","",IF($H262&lt;&gt;"","Returned",IF(AND($G262&lt;&gt;"",TODAY()&gt;$G262),"Overdue","Out")))</f>
        <v/>
      </c>
      <c r="N262" s="21">
        <f>IF(OR($A262="",$G262=""),"",MAX(0,IF($H262="",TODAY(),$H262)-$G262))</f>
        <v/>
      </c>
    </row>
    <row r="263">
      <c r="A263" s="17" t="n"/>
      <c r="C263" s="20">
        <f>IF($B263="","",IFERROR(INDEX('Equipment register'!$B$2:$B$501,MATCH($B263,'Equipment register'!$A$2:$A$501,0)),"Not in register"))</f>
        <v/>
      </c>
      <c r="G263" s="17" t="n"/>
      <c r="H263" s="17" t="n"/>
      <c r="L263" s="21">
        <f>IF($A263="","",IF($H263="",TODAY(),$H263)-$A263)</f>
        <v/>
      </c>
      <c r="M263" s="20">
        <f>IF($A263="","",IF($H263&lt;&gt;"","Returned",IF(AND($G263&lt;&gt;"",TODAY()&gt;$G263),"Overdue","Out")))</f>
        <v/>
      </c>
      <c r="N263" s="21">
        <f>IF(OR($A263="",$G263=""),"",MAX(0,IF($H263="",TODAY(),$H263)-$G263))</f>
        <v/>
      </c>
    </row>
    <row r="264">
      <c r="A264" s="17" t="n"/>
      <c r="C264" s="20">
        <f>IF($B264="","",IFERROR(INDEX('Equipment register'!$B$2:$B$501,MATCH($B264,'Equipment register'!$A$2:$A$501,0)),"Not in register"))</f>
        <v/>
      </c>
      <c r="G264" s="17" t="n"/>
      <c r="H264" s="17" t="n"/>
      <c r="L264" s="21">
        <f>IF($A264="","",IF($H264="",TODAY(),$H264)-$A264)</f>
        <v/>
      </c>
      <c r="M264" s="20">
        <f>IF($A264="","",IF($H264&lt;&gt;"","Returned",IF(AND($G264&lt;&gt;"",TODAY()&gt;$G264),"Overdue","Out")))</f>
        <v/>
      </c>
      <c r="N264" s="21">
        <f>IF(OR($A264="",$G264=""),"",MAX(0,IF($H264="",TODAY(),$H264)-$G264))</f>
        <v/>
      </c>
    </row>
    <row r="265">
      <c r="A265" s="17" t="n"/>
      <c r="C265" s="20">
        <f>IF($B265="","",IFERROR(INDEX('Equipment register'!$B$2:$B$501,MATCH($B265,'Equipment register'!$A$2:$A$501,0)),"Not in register"))</f>
        <v/>
      </c>
      <c r="G265" s="17" t="n"/>
      <c r="H265" s="17" t="n"/>
      <c r="L265" s="21">
        <f>IF($A265="","",IF($H265="",TODAY(),$H265)-$A265)</f>
        <v/>
      </c>
      <c r="M265" s="20">
        <f>IF($A265="","",IF($H265&lt;&gt;"","Returned",IF(AND($G265&lt;&gt;"",TODAY()&gt;$G265),"Overdue","Out")))</f>
        <v/>
      </c>
      <c r="N265" s="21">
        <f>IF(OR($A265="",$G265=""),"",MAX(0,IF($H265="",TODAY(),$H265)-$G265))</f>
        <v/>
      </c>
    </row>
    <row r="266">
      <c r="A266" s="17" t="n"/>
      <c r="C266" s="20">
        <f>IF($B266="","",IFERROR(INDEX('Equipment register'!$B$2:$B$501,MATCH($B266,'Equipment register'!$A$2:$A$501,0)),"Not in register"))</f>
        <v/>
      </c>
      <c r="G266" s="17" t="n"/>
      <c r="H266" s="17" t="n"/>
      <c r="L266" s="21">
        <f>IF($A266="","",IF($H266="",TODAY(),$H266)-$A266)</f>
        <v/>
      </c>
      <c r="M266" s="20">
        <f>IF($A266="","",IF($H266&lt;&gt;"","Returned",IF(AND($G266&lt;&gt;"",TODAY()&gt;$G266),"Overdue","Out")))</f>
        <v/>
      </c>
      <c r="N266" s="21">
        <f>IF(OR($A266="",$G266=""),"",MAX(0,IF($H266="",TODAY(),$H266)-$G266))</f>
        <v/>
      </c>
    </row>
    <row r="267">
      <c r="A267" s="17" t="n"/>
      <c r="C267" s="20">
        <f>IF($B267="","",IFERROR(INDEX('Equipment register'!$B$2:$B$501,MATCH($B267,'Equipment register'!$A$2:$A$501,0)),"Not in register"))</f>
        <v/>
      </c>
      <c r="G267" s="17" t="n"/>
      <c r="H267" s="17" t="n"/>
      <c r="L267" s="21">
        <f>IF($A267="","",IF($H267="",TODAY(),$H267)-$A267)</f>
        <v/>
      </c>
      <c r="M267" s="20">
        <f>IF($A267="","",IF($H267&lt;&gt;"","Returned",IF(AND($G267&lt;&gt;"",TODAY()&gt;$G267),"Overdue","Out")))</f>
        <v/>
      </c>
      <c r="N267" s="21">
        <f>IF(OR($A267="",$G267=""),"",MAX(0,IF($H267="",TODAY(),$H267)-$G267))</f>
        <v/>
      </c>
    </row>
    <row r="268">
      <c r="A268" s="17" t="n"/>
      <c r="C268" s="20">
        <f>IF($B268="","",IFERROR(INDEX('Equipment register'!$B$2:$B$501,MATCH($B268,'Equipment register'!$A$2:$A$501,0)),"Not in register"))</f>
        <v/>
      </c>
      <c r="G268" s="17" t="n"/>
      <c r="H268" s="17" t="n"/>
      <c r="L268" s="21">
        <f>IF($A268="","",IF($H268="",TODAY(),$H268)-$A268)</f>
        <v/>
      </c>
      <c r="M268" s="20">
        <f>IF($A268="","",IF($H268&lt;&gt;"","Returned",IF(AND($G268&lt;&gt;"",TODAY()&gt;$G268),"Overdue","Out")))</f>
        <v/>
      </c>
      <c r="N268" s="21">
        <f>IF(OR($A268="",$G268=""),"",MAX(0,IF($H268="",TODAY(),$H268)-$G268))</f>
        <v/>
      </c>
    </row>
    <row r="269">
      <c r="A269" s="17" t="n"/>
      <c r="C269" s="20">
        <f>IF($B269="","",IFERROR(INDEX('Equipment register'!$B$2:$B$501,MATCH($B269,'Equipment register'!$A$2:$A$501,0)),"Not in register"))</f>
        <v/>
      </c>
      <c r="G269" s="17" t="n"/>
      <c r="H269" s="17" t="n"/>
      <c r="L269" s="21">
        <f>IF($A269="","",IF($H269="",TODAY(),$H269)-$A269)</f>
        <v/>
      </c>
      <c r="M269" s="20">
        <f>IF($A269="","",IF($H269&lt;&gt;"","Returned",IF(AND($G269&lt;&gt;"",TODAY()&gt;$G269),"Overdue","Out")))</f>
        <v/>
      </c>
      <c r="N269" s="21">
        <f>IF(OR($A269="",$G269=""),"",MAX(0,IF($H269="",TODAY(),$H269)-$G269))</f>
        <v/>
      </c>
    </row>
    <row r="270">
      <c r="A270" s="17" t="n"/>
      <c r="C270" s="20">
        <f>IF($B270="","",IFERROR(INDEX('Equipment register'!$B$2:$B$501,MATCH($B270,'Equipment register'!$A$2:$A$501,0)),"Not in register"))</f>
        <v/>
      </c>
      <c r="G270" s="17" t="n"/>
      <c r="H270" s="17" t="n"/>
      <c r="L270" s="21">
        <f>IF($A270="","",IF($H270="",TODAY(),$H270)-$A270)</f>
        <v/>
      </c>
      <c r="M270" s="20">
        <f>IF($A270="","",IF($H270&lt;&gt;"","Returned",IF(AND($G270&lt;&gt;"",TODAY()&gt;$G270),"Overdue","Out")))</f>
        <v/>
      </c>
      <c r="N270" s="21">
        <f>IF(OR($A270="",$G270=""),"",MAX(0,IF($H270="",TODAY(),$H270)-$G270))</f>
        <v/>
      </c>
    </row>
    <row r="271">
      <c r="A271" s="17" t="n"/>
      <c r="C271" s="20">
        <f>IF($B271="","",IFERROR(INDEX('Equipment register'!$B$2:$B$501,MATCH($B271,'Equipment register'!$A$2:$A$501,0)),"Not in register"))</f>
        <v/>
      </c>
      <c r="G271" s="17" t="n"/>
      <c r="H271" s="17" t="n"/>
      <c r="L271" s="21">
        <f>IF($A271="","",IF($H271="",TODAY(),$H271)-$A271)</f>
        <v/>
      </c>
      <c r="M271" s="20">
        <f>IF($A271="","",IF($H271&lt;&gt;"","Returned",IF(AND($G271&lt;&gt;"",TODAY()&gt;$G271),"Overdue","Out")))</f>
        <v/>
      </c>
      <c r="N271" s="21">
        <f>IF(OR($A271="",$G271=""),"",MAX(0,IF($H271="",TODAY(),$H271)-$G271))</f>
        <v/>
      </c>
    </row>
    <row r="272">
      <c r="A272" s="17" t="n"/>
      <c r="C272" s="20">
        <f>IF($B272="","",IFERROR(INDEX('Equipment register'!$B$2:$B$501,MATCH($B272,'Equipment register'!$A$2:$A$501,0)),"Not in register"))</f>
        <v/>
      </c>
      <c r="G272" s="17" t="n"/>
      <c r="H272" s="17" t="n"/>
      <c r="L272" s="21">
        <f>IF($A272="","",IF($H272="",TODAY(),$H272)-$A272)</f>
        <v/>
      </c>
      <c r="M272" s="20">
        <f>IF($A272="","",IF($H272&lt;&gt;"","Returned",IF(AND($G272&lt;&gt;"",TODAY()&gt;$G272),"Overdue","Out")))</f>
        <v/>
      </c>
      <c r="N272" s="21">
        <f>IF(OR($A272="",$G272=""),"",MAX(0,IF($H272="",TODAY(),$H272)-$G272))</f>
        <v/>
      </c>
    </row>
    <row r="273">
      <c r="A273" s="17" t="n"/>
      <c r="C273" s="20">
        <f>IF($B273="","",IFERROR(INDEX('Equipment register'!$B$2:$B$501,MATCH($B273,'Equipment register'!$A$2:$A$501,0)),"Not in register"))</f>
        <v/>
      </c>
      <c r="G273" s="17" t="n"/>
      <c r="H273" s="17" t="n"/>
      <c r="L273" s="21">
        <f>IF($A273="","",IF($H273="",TODAY(),$H273)-$A273)</f>
        <v/>
      </c>
      <c r="M273" s="20">
        <f>IF($A273="","",IF($H273&lt;&gt;"","Returned",IF(AND($G273&lt;&gt;"",TODAY()&gt;$G273),"Overdue","Out")))</f>
        <v/>
      </c>
      <c r="N273" s="21">
        <f>IF(OR($A273="",$G273=""),"",MAX(0,IF($H273="",TODAY(),$H273)-$G273))</f>
        <v/>
      </c>
    </row>
    <row r="274">
      <c r="A274" s="17" t="n"/>
      <c r="C274" s="20">
        <f>IF($B274="","",IFERROR(INDEX('Equipment register'!$B$2:$B$501,MATCH($B274,'Equipment register'!$A$2:$A$501,0)),"Not in register"))</f>
        <v/>
      </c>
      <c r="G274" s="17" t="n"/>
      <c r="H274" s="17" t="n"/>
      <c r="L274" s="21">
        <f>IF($A274="","",IF($H274="",TODAY(),$H274)-$A274)</f>
        <v/>
      </c>
      <c r="M274" s="20">
        <f>IF($A274="","",IF($H274&lt;&gt;"","Returned",IF(AND($G274&lt;&gt;"",TODAY()&gt;$G274),"Overdue","Out")))</f>
        <v/>
      </c>
      <c r="N274" s="21">
        <f>IF(OR($A274="",$G274=""),"",MAX(0,IF($H274="",TODAY(),$H274)-$G274))</f>
        <v/>
      </c>
    </row>
    <row r="275">
      <c r="A275" s="17" t="n"/>
      <c r="C275" s="20">
        <f>IF($B275="","",IFERROR(INDEX('Equipment register'!$B$2:$B$501,MATCH($B275,'Equipment register'!$A$2:$A$501,0)),"Not in register"))</f>
        <v/>
      </c>
      <c r="G275" s="17" t="n"/>
      <c r="H275" s="17" t="n"/>
      <c r="L275" s="21">
        <f>IF($A275="","",IF($H275="",TODAY(),$H275)-$A275)</f>
        <v/>
      </c>
      <c r="M275" s="20">
        <f>IF($A275="","",IF($H275&lt;&gt;"","Returned",IF(AND($G275&lt;&gt;"",TODAY()&gt;$G275),"Overdue","Out")))</f>
        <v/>
      </c>
      <c r="N275" s="21">
        <f>IF(OR($A275="",$G275=""),"",MAX(0,IF($H275="",TODAY(),$H275)-$G275))</f>
        <v/>
      </c>
    </row>
    <row r="276">
      <c r="A276" s="17" t="n"/>
      <c r="C276" s="20">
        <f>IF($B276="","",IFERROR(INDEX('Equipment register'!$B$2:$B$501,MATCH($B276,'Equipment register'!$A$2:$A$501,0)),"Not in register"))</f>
        <v/>
      </c>
      <c r="G276" s="17" t="n"/>
      <c r="H276" s="17" t="n"/>
      <c r="L276" s="21">
        <f>IF($A276="","",IF($H276="",TODAY(),$H276)-$A276)</f>
        <v/>
      </c>
      <c r="M276" s="20">
        <f>IF($A276="","",IF($H276&lt;&gt;"","Returned",IF(AND($G276&lt;&gt;"",TODAY()&gt;$G276),"Overdue","Out")))</f>
        <v/>
      </c>
      <c r="N276" s="21">
        <f>IF(OR($A276="",$G276=""),"",MAX(0,IF($H276="",TODAY(),$H276)-$G276))</f>
        <v/>
      </c>
    </row>
    <row r="277">
      <c r="A277" s="17" t="n"/>
      <c r="C277" s="20">
        <f>IF($B277="","",IFERROR(INDEX('Equipment register'!$B$2:$B$501,MATCH($B277,'Equipment register'!$A$2:$A$501,0)),"Not in register"))</f>
        <v/>
      </c>
      <c r="G277" s="17" t="n"/>
      <c r="H277" s="17" t="n"/>
      <c r="L277" s="21">
        <f>IF($A277="","",IF($H277="",TODAY(),$H277)-$A277)</f>
        <v/>
      </c>
      <c r="M277" s="20">
        <f>IF($A277="","",IF($H277&lt;&gt;"","Returned",IF(AND($G277&lt;&gt;"",TODAY()&gt;$G277),"Overdue","Out")))</f>
        <v/>
      </c>
      <c r="N277" s="21">
        <f>IF(OR($A277="",$G277=""),"",MAX(0,IF($H277="",TODAY(),$H277)-$G277))</f>
        <v/>
      </c>
    </row>
    <row r="278">
      <c r="A278" s="17" t="n"/>
      <c r="C278" s="20">
        <f>IF($B278="","",IFERROR(INDEX('Equipment register'!$B$2:$B$501,MATCH($B278,'Equipment register'!$A$2:$A$501,0)),"Not in register"))</f>
        <v/>
      </c>
      <c r="G278" s="17" t="n"/>
      <c r="H278" s="17" t="n"/>
      <c r="L278" s="21">
        <f>IF($A278="","",IF($H278="",TODAY(),$H278)-$A278)</f>
        <v/>
      </c>
      <c r="M278" s="20">
        <f>IF($A278="","",IF($H278&lt;&gt;"","Returned",IF(AND($G278&lt;&gt;"",TODAY()&gt;$G278),"Overdue","Out")))</f>
        <v/>
      </c>
      <c r="N278" s="21">
        <f>IF(OR($A278="",$G278=""),"",MAX(0,IF($H278="",TODAY(),$H278)-$G278))</f>
        <v/>
      </c>
    </row>
    <row r="279">
      <c r="A279" s="17" t="n"/>
      <c r="C279" s="20">
        <f>IF($B279="","",IFERROR(INDEX('Equipment register'!$B$2:$B$501,MATCH($B279,'Equipment register'!$A$2:$A$501,0)),"Not in register"))</f>
        <v/>
      </c>
      <c r="G279" s="17" t="n"/>
      <c r="H279" s="17" t="n"/>
      <c r="L279" s="21">
        <f>IF($A279="","",IF($H279="",TODAY(),$H279)-$A279)</f>
        <v/>
      </c>
      <c r="M279" s="20">
        <f>IF($A279="","",IF($H279&lt;&gt;"","Returned",IF(AND($G279&lt;&gt;"",TODAY()&gt;$G279),"Overdue","Out")))</f>
        <v/>
      </c>
      <c r="N279" s="21">
        <f>IF(OR($A279="",$G279=""),"",MAX(0,IF($H279="",TODAY(),$H279)-$G279))</f>
        <v/>
      </c>
    </row>
    <row r="280">
      <c r="A280" s="17" t="n"/>
      <c r="C280" s="20">
        <f>IF($B280="","",IFERROR(INDEX('Equipment register'!$B$2:$B$501,MATCH($B280,'Equipment register'!$A$2:$A$501,0)),"Not in register"))</f>
        <v/>
      </c>
      <c r="G280" s="17" t="n"/>
      <c r="H280" s="17" t="n"/>
      <c r="L280" s="21">
        <f>IF($A280="","",IF($H280="",TODAY(),$H280)-$A280)</f>
        <v/>
      </c>
      <c r="M280" s="20">
        <f>IF($A280="","",IF($H280&lt;&gt;"","Returned",IF(AND($G280&lt;&gt;"",TODAY()&gt;$G280),"Overdue","Out")))</f>
        <v/>
      </c>
      <c r="N280" s="21">
        <f>IF(OR($A280="",$G280=""),"",MAX(0,IF($H280="",TODAY(),$H280)-$G280))</f>
        <v/>
      </c>
    </row>
    <row r="281">
      <c r="A281" s="17" t="n"/>
      <c r="C281" s="20">
        <f>IF($B281="","",IFERROR(INDEX('Equipment register'!$B$2:$B$501,MATCH($B281,'Equipment register'!$A$2:$A$501,0)),"Not in register"))</f>
        <v/>
      </c>
      <c r="G281" s="17" t="n"/>
      <c r="H281" s="17" t="n"/>
      <c r="L281" s="21">
        <f>IF($A281="","",IF($H281="",TODAY(),$H281)-$A281)</f>
        <v/>
      </c>
      <c r="M281" s="20">
        <f>IF($A281="","",IF($H281&lt;&gt;"","Returned",IF(AND($G281&lt;&gt;"",TODAY()&gt;$G281),"Overdue","Out")))</f>
        <v/>
      </c>
      <c r="N281" s="21">
        <f>IF(OR($A281="",$G281=""),"",MAX(0,IF($H281="",TODAY(),$H281)-$G281))</f>
        <v/>
      </c>
    </row>
    <row r="282">
      <c r="A282" s="17" t="n"/>
      <c r="C282" s="20">
        <f>IF($B282="","",IFERROR(INDEX('Equipment register'!$B$2:$B$501,MATCH($B282,'Equipment register'!$A$2:$A$501,0)),"Not in register"))</f>
        <v/>
      </c>
      <c r="G282" s="17" t="n"/>
      <c r="H282" s="17" t="n"/>
      <c r="L282" s="21">
        <f>IF($A282="","",IF($H282="",TODAY(),$H282)-$A282)</f>
        <v/>
      </c>
      <c r="M282" s="20">
        <f>IF($A282="","",IF($H282&lt;&gt;"","Returned",IF(AND($G282&lt;&gt;"",TODAY()&gt;$G282),"Overdue","Out")))</f>
        <v/>
      </c>
      <c r="N282" s="21">
        <f>IF(OR($A282="",$G282=""),"",MAX(0,IF($H282="",TODAY(),$H282)-$G282))</f>
        <v/>
      </c>
    </row>
    <row r="283">
      <c r="A283" s="17" t="n"/>
      <c r="C283" s="20">
        <f>IF($B283="","",IFERROR(INDEX('Equipment register'!$B$2:$B$501,MATCH($B283,'Equipment register'!$A$2:$A$501,0)),"Not in register"))</f>
        <v/>
      </c>
      <c r="G283" s="17" t="n"/>
      <c r="H283" s="17" t="n"/>
      <c r="L283" s="21">
        <f>IF($A283="","",IF($H283="",TODAY(),$H283)-$A283)</f>
        <v/>
      </c>
      <c r="M283" s="20">
        <f>IF($A283="","",IF($H283&lt;&gt;"","Returned",IF(AND($G283&lt;&gt;"",TODAY()&gt;$G283),"Overdue","Out")))</f>
        <v/>
      </c>
      <c r="N283" s="21">
        <f>IF(OR($A283="",$G283=""),"",MAX(0,IF($H283="",TODAY(),$H283)-$G283))</f>
        <v/>
      </c>
    </row>
    <row r="284">
      <c r="A284" s="17" t="n"/>
      <c r="C284" s="20">
        <f>IF($B284="","",IFERROR(INDEX('Equipment register'!$B$2:$B$501,MATCH($B284,'Equipment register'!$A$2:$A$501,0)),"Not in register"))</f>
        <v/>
      </c>
      <c r="G284" s="17" t="n"/>
      <c r="H284" s="17" t="n"/>
      <c r="L284" s="21">
        <f>IF($A284="","",IF($H284="",TODAY(),$H284)-$A284)</f>
        <v/>
      </c>
      <c r="M284" s="20">
        <f>IF($A284="","",IF($H284&lt;&gt;"","Returned",IF(AND($G284&lt;&gt;"",TODAY()&gt;$G284),"Overdue","Out")))</f>
        <v/>
      </c>
      <c r="N284" s="21">
        <f>IF(OR($A284="",$G284=""),"",MAX(0,IF($H284="",TODAY(),$H284)-$G284))</f>
        <v/>
      </c>
    </row>
    <row r="285">
      <c r="A285" s="17" t="n"/>
      <c r="C285" s="20">
        <f>IF($B285="","",IFERROR(INDEX('Equipment register'!$B$2:$B$501,MATCH($B285,'Equipment register'!$A$2:$A$501,0)),"Not in register"))</f>
        <v/>
      </c>
      <c r="G285" s="17" t="n"/>
      <c r="H285" s="17" t="n"/>
      <c r="L285" s="21">
        <f>IF($A285="","",IF($H285="",TODAY(),$H285)-$A285)</f>
        <v/>
      </c>
      <c r="M285" s="20">
        <f>IF($A285="","",IF($H285&lt;&gt;"","Returned",IF(AND($G285&lt;&gt;"",TODAY()&gt;$G285),"Overdue","Out")))</f>
        <v/>
      </c>
      <c r="N285" s="21">
        <f>IF(OR($A285="",$G285=""),"",MAX(0,IF($H285="",TODAY(),$H285)-$G285))</f>
        <v/>
      </c>
    </row>
    <row r="286">
      <c r="A286" s="17" t="n"/>
      <c r="C286" s="20">
        <f>IF($B286="","",IFERROR(INDEX('Equipment register'!$B$2:$B$501,MATCH($B286,'Equipment register'!$A$2:$A$501,0)),"Not in register"))</f>
        <v/>
      </c>
      <c r="G286" s="17" t="n"/>
      <c r="H286" s="17" t="n"/>
      <c r="L286" s="21">
        <f>IF($A286="","",IF($H286="",TODAY(),$H286)-$A286)</f>
        <v/>
      </c>
      <c r="M286" s="20">
        <f>IF($A286="","",IF($H286&lt;&gt;"","Returned",IF(AND($G286&lt;&gt;"",TODAY()&gt;$G286),"Overdue","Out")))</f>
        <v/>
      </c>
      <c r="N286" s="21">
        <f>IF(OR($A286="",$G286=""),"",MAX(0,IF($H286="",TODAY(),$H286)-$G286))</f>
        <v/>
      </c>
    </row>
    <row r="287">
      <c r="A287" s="17" t="n"/>
      <c r="C287" s="20">
        <f>IF($B287="","",IFERROR(INDEX('Equipment register'!$B$2:$B$501,MATCH($B287,'Equipment register'!$A$2:$A$501,0)),"Not in register"))</f>
        <v/>
      </c>
      <c r="G287" s="17" t="n"/>
      <c r="H287" s="17" t="n"/>
      <c r="L287" s="21">
        <f>IF($A287="","",IF($H287="",TODAY(),$H287)-$A287)</f>
        <v/>
      </c>
      <c r="M287" s="20">
        <f>IF($A287="","",IF($H287&lt;&gt;"","Returned",IF(AND($G287&lt;&gt;"",TODAY()&gt;$G287),"Overdue","Out")))</f>
        <v/>
      </c>
      <c r="N287" s="21">
        <f>IF(OR($A287="",$G287=""),"",MAX(0,IF($H287="",TODAY(),$H287)-$G287))</f>
        <v/>
      </c>
    </row>
    <row r="288">
      <c r="A288" s="17" t="n"/>
      <c r="C288" s="20">
        <f>IF($B288="","",IFERROR(INDEX('Equipment register'!$B$2:$B$501,MATCH($B288,'Equipment register'!$A$2:$A$501,0)),"Not in register"))</f>
        <v/>
      </c>
      <c r="G288" s="17" t="n"/>
      <c r="H288" s="17" t="n"/>
      <c r="L288" s="21">
        <f>IF($A288="","",IF($H288="",TODAY(),$H288)-$A288)</f>
        <v/>
      </c>
      <c r="M288" s="20">
        <f>IF($A288="","",IF($H288&lt;&gt;"","Returned",IF(AND($G288&lt;&gt;"",TODAY()&gt;$G288),"Overdue","Out")))</f>
        <v/>
      </c>
      <c r="N288" s="21">
        <f>IF(OR($A288="",$G288=""),"",MAX(0,IF($H288="",TODAY(),$H288)-$G288))</f>
        <v/>
      </c>
    </row>
    <row r="289">
      <c r="A289" s="17" t="n"/>
      <c r="C289" s="20">
        <f>IF($B289="","",IFERROR(INDEX('Equipment register'!$B$2:$B$501,MATCH($B289,'Equipment register'!$A$2:$A$501,0)),"Not in register"))</f>
        <v/>
      </c>
      <c r="G289" s="17" t="n"/>
      <c r="H289" s="17" t="n"/>
      <c r="L289" s="21">
        <f>IF($A289="","",IF($H289="",TODAY(),$H289)-$A289)</f>
        <v/>
      </c>
      <c r="M289" s="20">
        <f>IF($A289="","",IF($H289&lt;&gt;"","Returned",IF(AND($G289&lt;&gt;"",TODAY()&gt;$G289),"Overdue","Out")))</f>
        <v/>
      </c>
      <c r="N289" s="21">
        <f>IF(OR($A289="",$G289=""),"",MAX(0,IF($H289="",TODAY(),$H289)-$G289))</f>
        <v/>
      </c>
    </row>
    <row r="290">
      <c r="A290" s="17" t="n"/>
      <c r="C290" s="20">
        <f>IF($B290="","",IFERROR(INDEX('Equipment register'!$B$2:$B$501,MATCH($B290,'Equipment register'!$A$2:$A$501,0)),"Not in register"))</f>
        <v/>
      </c>
      <c r="G290" s="17" t="n"/>
      <c r="H290" s="17" t="n"/>
      <c r="L290" s="21">
        <f>IF($A290="","",IF($H290="",TODAY(),$H290)-$A290)</f>
        <v/>
      </c>
      <c r="M290" s="20">
        <f>IF($A290="","",IF($H290&lt;&gt;"","Returned",IF(AND($G290&lt;&gt;"",TODAY()&gt;$G290),"Overdue","Out")))</f>
        <v/>
      </c>
      <c r="N290" s="21">
        <f>IF(OR($A290="",$G290=""),"",MAX(0,IF($H290="",TODAY(),$H290)-$G290))</f>
        <v/>
      </c>
    </row>
    <row r="291">
      <c r="A291" s="17" t="n"/>
      <c r="C291" s="20">
        <f>IF($B291="","",IFERROR(INDEX('Equipment register'!$B$2:$B$501,MATCH($B291,'Equipment register'!$A$2:$A$501,0)),"Not in register"))</f>
        <v/>
      </c>
      <c r="G291" s="17" t="n"/>
      <c r="H291" s="17" t="n"/>
      <c r="L291" s="21">
        <f>IF($A291="","",IF($H291="",TODAY(),$H291)-$A291)</f>
        <v/>
      </c>
      <c r="M291" s="20">
        <f>IF($A291="","",IF($H291&lt;&gt;"","Returned",IF(AND($G291&lt;&gt;"",TODAY()&gt;$G291),"Overdue","Out")))</f>
        <v/>
      </c>
      <c r="N291" s="21">
        <f>IF(OR($A291="",$G291=""),"",MAX(0,IF($H291="",TODAY(),$H291)-$G291))</f>
        <v/>
      </c>
    </row>
    <row r="292">
      <c r="A292" s="17" t="n"/>
      <c r="C292" s="20">
        <f>IF($B292="","",IFERROR(INDEX('Equipment register'!$B$2:$B$501,MATCH($B292,'Equipment register'!$A$2:$A$501,0)),"Not in register"))</f>
        <v/>
      </c>
      <c r="G292" s="17" t="n"/>
      <c r="H292" s="17" t="n"/>
      <c r="L292" s="21">
        <f>IF($A292="","",IF($H292="",TODAY(),$H292)-$A292)</f>
        <v/>
      </c>
      <c r="M292" s="20">
        <f>IF($A292="","",IF($H292&lt;&gt;"","Returned",IF(AND($G292&lt;&gt;"",TODAY()&gt;$G292),"Overdue","Out")))</f>
        <v/>
      </c>
      <c r="N292" s="21">
        <f>IF(OR($A292="",$G292=""),"",MAX(0,IF($H292="",TODAY(),$H292)-$G292))</f>
        <v/>
      </c>
    </row>
    <row r="293">
      <c r="A293" s="17" t="n"/>
      <c r="C293" s="20">
        <f>IF($B293="","",IFERROR(INDEX('Equipment register'!$B$2:$B$501,MATCH($B293,'Equipment register'!$A$2:$A$501,0)),"Not in register"))</f>
        <v/>
      </c>
      <c r="G293" s="17" t="n"/>
      <c r="H293" s="17" t="n"/>
      <c r="L293" s="21">
        <f>IF($A293="","",IF($H293="",TODAY(),$H293)-$A293)</f>
        <v/>
      </c>
      <c r="M293" s="20">
        <f>IF($A293="","",IF($H293&lt;&gt;"","Returned",IF(AND($G293&lt;&gt;"",TODAY()&gt;$G293),"Overdue","Out")))</f>
        <v/>
      </c>
      <c r="N293" s="21">
        <f>IF(OR($A293="",$G293=""),"",MAX(0,IF($H293="",TODAY(),$H293)-$G293))</f>
        <v/>
      </c>
    </row>
    <row r="294">
      <c r="A294" s="17" t="n"/>
      <c r="C294" s="20">
        <f>IF($B294="","",IFERROR(INDEX('Equipment register'!$B$2:$B$501,MATCH($B294,'Equipment register'!$A$2:$A$501,0)),"Not in register"))</f>
        <v/>
      </c>
      <c r="G294" s="17" t="n"/>
      <c r="H294" s="17" t="n"/>
      <c r="L294" s="21">
        <f>IF($A294="","",IF($H294="",TODAY(),$H294)-$A294)</f>
        <v/>
      </c>
      <c r="M294" s="20">
        <f>IF($A294="","",IF($H294&lt;&gt;"","Returned",IF(AND($G294&lt;&gt;"",TODAY()&gt;$G294),"Overdue","Out")))</f>
        <v/>
      </c>
      <c r="N294" s="21">
        <f>IF(OR($A294="",$G294=""),"",MAX(0,IF($H294="",TODAY(),$H294)-$G294))</f>
        <v/>
      </c>
    </row>
    <row r="295">
      <c r="A295" s="17" t="n"/>
      <c r="C295" s="20">
        <f>IF($B295="","",IFERROR(INDEX('Equipment register'!$B$2:$B$501,MATCH($B295,'Equipment register'!$A$2:$A$501,0)),"Not in register"))</f>
        <v/>
      </c>
      <c r="G295" s="17" t="n"/>
      <c r="H295" s="17" t="n"/>
      <c r="L295" s="21">
        <f>IF($A295="","",IF($H295="",TODAY(),$H295)-$A295)</f>
        <v/>
      </c>
      <c r="M295" s="20">
        <f>IF($A295="","",IF($H295&lt;&gt;"","Returned",IF(AND($G295&lt;&gt;"",TODAY()&gt;$G295),"Overdue","Out")))</f>
        <v/>
      </c>
      <c r="N295" s="21">
        <f>IF(OR($A295="",$G295=""),"",MAX(0,IF($H295="",TODAY(),$H295)-$G295))</f>
        <v/>
      </c>
    </row>
    <row r="296">
      <c r="A296" s="17" t="n"/>
      <c r="C296" s="20">
        <f>IF($B296="","",IFERROR(INDEX('Equipment register'!$B$2:$B$501,MATCH($B296,'Equipment register'!$A$2:$A$501,0)),"Not in register"))</f>
        <v/>
      </c>
      <c r="G296" s="17" t="n"/>
      <c r="H296" s="17" t="n"/>
      <c r="L296" s="21">
        <f>IF($A296="","",IF($H296="",TODAY(),$H296)-$A296)</f>
        <v/>
      </c>
      <c r="M296" s="20">
        <f>IF($A296="","",IF($H296&lt;&gt;"","Returned",IF(AND($G296&lt;&gt;"",TODAY()&gt;$G296),"Overdue","Out")))</f>
        <v/>
      </c>
      <c r="N296" s="21">
        <f>IF(OR($A296="",$G296=""),"",MAX(0,IF($H296="",TODAY(),$H296)-$G296))</f>
        <v/>
      </c>
    </row>
    <row r="297">
      <c r="A297" s="17" t="n"/>
      <c r="C297" s="20">
        <f>IF($B297="","",IFERROR(INDEX('Equipment register'!$B$2:$B$501,MATCH($B297,'Equipment register'!$A$2:$A$501,0)),"Not in register"))</f>
        <v/>
      </c>
      <c r="G297" s="17" t="n"/>
      <c r="H297" s="17" t="n"/>
      <c r="L297" s="21">
        <f>IF($A297="","",IF($H297="",TODAY(),$H297)-$A297)</f>
        <v/>
      </c>
      <c r="M297" s="20">
        <f>IF($A297="","",IF($H297&lt;&gt;"","Returned",IF(AND($G297&lt;&gt;"",TODAY()&gt;$G297),"Overdue","Out")))</f>
        <v/>
      </c>
      <c r="N297" s="21">
        <f>IF(OR($A297="",$G297=""),"",MAX(0,IF($H297="",TODAY(),$H297)-$G297))</f>
        <v/>
      </c>
    </row>
    <row r="298">
      <c r="A298" s="17" t="n"/>
      <c r="C298" s="20">
        <f>IF($B298="","",IFERROR(INDEX('Equipment register'!$B$2:$B$501,MATCH($B298,'Equipment register'!$A$2:$A$501,0)),"Not in register"))</f>
        <v/>
      </c>
      <c r="G298" s="17" t="n"/>
      <c r="H298" s="17" t="n"/>
      <c r="L298" s="21">
        <f>IF($A298="","",IF($H298="",TODAY(),$H298)-$A298)</f>
        <v/>
      </c>
      <c r="M298" s="20">
        <f>IF($A298="","",IF($H298&lt;&gt;"","Returned",IF(AND($G298&lt;&gt;"",TODAY()&gt;$G298),"Overdue","Out")))</f>
        <v/>
      </c>
      <c r="N298" s="21">
        <f>IF(OR($A298="",$G298=""),"",MAX(0,IF($H298="",TODAY(),$H298)-$G298))</f>
        <v/>
      </c>
    </row>
    <row r="299">
      <c r="A299" s="17" t="n"/>
      <c r="C299" s="20">
        <f>IF($B299="","",IFERROR(INDEX('Equipment register'!$B$2:$B$501,MATCH($B299,'Equipment register'!$A$2:$A$501,0)),"Not in register"))</f>
        <v/>
      </c>
      <c r="G299" s="17" t="n"/>
      <c r="H299" s="17" t="n"/>
      <c r="L299" s="21">
        <f>IF($A299="","",IF($H299="",TODAY(),$H299)-$A299)</f>
        <v/>
      </c>
      <c r="M299" s="20">
        <f>IF($A299="","",IF($H299&lt;&gt;"","Returned",IF(AND($G299&lt;&gt;"",TODAY()&gt;$G299),"Overdue","Out")))</f>
        <v/>
      </c>
      <c r="N299" s="21">
        <f>IF(OR($A299="",$G299=""),"",MAX(0,IF($H299="",TODAY(),$H299)-$G299))</f>
        <v/>
      </c>
    </row>
    <row r="300">
      <c r="A300" s="17" t="n"/>
      <c r="C300" s="20">
        <f>IF($B300="","",IFERROR(INDEX('Equipment register'!$B$2:$B$501,MATCH($B300,'Equipment register'!$A$2:$A$501,0)),"Not in register"))</f>
        <v/>
      </c>
      <c r="G300" s="17" t="n"/>
      <c r="H300" s="17" t="n"/>
      <c r="L300" s="21">
        <f>IF($A300="","",IF($H300="",TODAY(),$H300)-$A300)</f>
        <v/>
      </c>
      <c r="M300" s="20">
        <f>IF($A300="","",IF($H300&lt;&gt;"","Returned",IF(AND($G300&lt;&gt;"",TODAY()&gt;$G300),"Overdue","Out")))</f>
        <v/>
      </c>
      <c r="N300" s="21">
        <f>IF(OR($A300="",$G300=""),"",MAX(0,IF($H300="",TODAY(),$H300)-$G300))</f>
        <v/>
      </c>
    </row>
    <row r="301">
      <c r="A301" s="17" t="n"/>
      <c r="C301" s="20">
        <f>IF($B301="","",IFERROR(INDEX('Equipment register'!$B$2:$B$501,MATCH($B301,'Equipment register'!$A$2:$A$501,0)),"Not in register"))</f>
        <v/>
      </c>
      <c r="G301" s="17" t="n"/>
      <c r="H301" s="17" t="n"/>
      <c r="L301" s="21">
        <f>IF($A301="","",IF($H301="",TODAY(),$H301)-$A301)</f>
        <v/>
      </c>
      <c r="M301" s="20">
        <f>IF($A301="","",IF($H301&lt;&gt;"","Returned",IF(AND($G301&lt;&gt;"",TODAY()&gt;$G301),"Overdue","Out")))</f>
        <v/>
      </c>
      <c r="N301" s="21">
        <f>IF(OR($A301="",$G301=""),"",MAX(0,IF($H301="",TODAY(),$H301)-$G301))</f>
        <v/>
      </c>
    </row>
    <row r="302">
      <c r="A302" s="17" t="n"/>
      <c r="C302" s="20">
        <f>IF($B302="","",IFERROR(INDEX('Equipment register'!$B$2:$B$501,MATCH($B302,'Equipment register'!$A$2:$A$501,0)),"Not in register"))</f>
        <v/>
      </c>
      <c r="G302" s="17" t="n"/>
      <c r="H302" s="17" t="n"/>
      <c r="L302" s="21">
        <f>IF($A302="","",IF($H302="",TODAY(),$H302)-$A302)</f>
        <v/>
      </c>
      <c r="M302" s="20">
        <f>IF($A302="","",IF($H302&lt;&gt;"","Returned",IF(AND($G302&lt;&gt;"",TODAY()&gt;$G302),"Overdue","Out")))</f>
        <v/>
      </c>
      <c r="N302" s="21">
        <f>IF(OR($A302="",$G302=""),"",MAX(0,IF($H302="",TODAY(),$H302)-$G302))</f>
        <v/>
      </c>
    </row>
    <row r="303">
      <c r="A303" s="17" t="n"/>
      <c r="C303" s="20">
        <f>IF($B303="","",IFERROR(INDEX('Equipment register'!$B$2:$B$501,MATCH($B303,'Equipment register'!$A$2:$A$501,0)),"Not in register"))</f>
        <v/>
      </c>
      <c r="G303" s="17" t="n"/>
      <c r="H303" s="17" t="n"/>
      <c r="L303" s="21">
        <f>IF($A303="","",IF($H303="",TODAY(),$H303)-$A303)</f>
        <v/>
      </c>
      <c r="M303" s="20">
        <f>IF($A303="","",IF($H303&lt;&gt;"","Returned",IF(AND($G303&lt;&gt;"",TODAY()&gt;$G303),"Overdue","Out")))</f>
        <v/>
      </c>
      <c r="N303" s="21">
        <f>IF(OR($A303="",$G303=""),"",MAX(0,IF($H303="",TODAY(),$H303)-$G303))</f>
        <v/>
      </c>
    </row>
    <row r="304">
      <c r="A304" s="17" t="n"/>
      <c r="C304" s="20">
        <f>IF($B304="","",IFERROR(INDEX('Equipment register'!$B$2:$B$501,MATCH($B304,'Equipment register'!$A$2:$A$501,0)),"Not in register"))</f>
        <v/>
      </c>
      <c r="G304" s="17" t="n"/>
      <c r="H304" s="17" t="n"/>
      <c r="L304" s="21">
        <f>IF($A304="","",IF($H304="",TODAY(),$H304)-$A304)</f>
        <v/>
      </c>
      <c r="M304" s="20">
        <f>IF($A304="","",IF($H304&lt;&gt;"","Returned",IF(AND($G304&lt;&gt;"",TODAY()&gt;$G304),"Overdue","Out")))</f>
        <v/>
      </c>
      <c r="N304" s="21">
        <f>IF(OR($A304="",$G304=""),"",MAX(0,IF($H304="",TODAY(),$H304)-$G304))</f>
        <v/>
      </c>
    </row>
    <row r="305">
      <c r="A305" s="17" t="n"/>
      <c r="C305" s="20">
        <f>IF($B305="","",IFERROR(INDEX('Equipment register'!$B$2:$B$501,MATCH($B305,'Equipment register'!$A$2:$A$501,0)),"Not in register"))</f>
        <v/>
      </c>
      <c r="G305" s="17" t="n"/>
      <c r="H305" s="17" t="n"/>
      <c r="L305" s="21">
        <f>IF($A305="","",IF($H305="",TODAY(),$H305)-$A305)</f>
        <v/>
      </c>
      <c r="M305" s="20">
        <f>IF($A305="","",IF($H305&lt;&gt;"","Returned",IF(AND($G305&lt;&gt;"",TODAY()&gt;$G305),"Overdue","Out")))</f>
        <v/>
      </c>
      <c r="N305" s="21">
        <f>IF(OR($A305="",$G305=""),"",MAX(0,IF($H305="",TODAY(),$H305)-$G305))</f>
        <v/>
      </c>
    </row>
    <row r="306">
      <c r="A306" s="17" t="n"/>
      <c r="C306" s="20">
        <f>IF($B306="","",IFERROR(INDEX('Equipment register'!$B$2:$B$501,MATCH($B306,'Equipment register'!$A$2:$A$501,0)),"Not in register"))</f>
        <v/>
      </c>
      <c r="G306" s="17" t="n"/>
      <c r="H306" s="17" t="n"/>
      <c r="L306" s="21">
        <f>IF($A306="","",IF($H306="",TODAY(),$H306)-$A306)</f>
        <v/>
      </c>
      <c r="M306" s="20">
        <f>IF($A306="","",IF($H306&lt;&gt;"","Returned",IF(AND($G306&lt;&gt;"",TODAY()&gt;$G306),"Overdue","Out")))</f>
        <v/>
      </c>
      <c r="N306" s="21">
        <f>IF(OR($A306="",$G306=""),"",MAX(0,IF($H306="",TODAY(),$H306)-$G306))</f>
        <v/>
      </c>
    </row>
    <row r="307">
      <c r="A307" s="17" t="n"/>
      <c r="C307" s="20">
        <f>IF($B307="","",IFERROR(INDEX('Equipment register'!$B$2:$B$501,MATCH($B307,'Equipment register'!$A$2:$A$501,0)),"Not in register"))</f>
        <v/>
      </c>
      <c r="G307" s="17" t="n"/>
      <c r="H307" s="17" t="n"/>
      <c r="L307" s="21">
        <f>IF($A307="","",IF($H307="",TODAY(),$H307)-$A307)</f>
        <v/>
      </c>
      <c r="M307" s="20">
        <f>IF($A307="","",IF($H307&lt;&gt;"","Returned",IF(AND($G307&lt;&gt;"",TODAY()&gt;$G307),"Overdue","Out")))</f>
        <v/>
      </c>
      <c r="N307" s="21">
        <f>IF(OR($A307="",$G307=""),"",MAX(0,IF($H307="",TODAY(),$H307)-$G307))</f>
        <v/>
      </c>
    </row>
    <row r="308">
      <c r="A308" s="17" t="n"/>
      <c r="C308" s="20">
        <f>IF($B308="","",IFERROR(INDEX('Equipment register'!$B$2:$B$501,MATCH($B308,'Equipment register'!$A$2:$A$501,0)),"Not in register"))</f>
        <v/>
      </c>
      <c r="G308" s="17" t="n"/>
      <c r="H308" s="17" t="n"/>
      <c r="L308" s="21">
        <f>IF($A308="","",IF($H308="",TODAY(),$H308)-$A308)</f>
        <v/>
      </c>
      <c r="M308" s="20">
        <f>IF($A308="","",IF($H308&lt;&gt;"","Returned",IF(AND($G308&lt;&gt;"",TODAY()&gt;$G308),"Overdue","Out")))</f>
        <v/>
      </c>
      <c r="N308" s="21">
        <f>IF(OR($A308="",$G308=""),"",MAX(0,IF($H308="",TODAY(),$H308)-$G308))</f>
        <v/>
      </c>
    </row>
    <row r="309">
      <c r="A309" s="17" t="n"/>
      <c r="C309" s="20">
        <f>IF($B309="","",IFERROR(INDEX('Equipment register'!$B$2:$B$501,MATCH($B309,'Equipment register'!$A$2:$A$501,0)),"Not in register"))</f>
        <v/>
      </c>
      <c r="G309" s="17" t="n"/>
      <c r="H309" s="17" t="n"/>
      <c r="L309" s="21">
        <f>IF($A309="","",IF($H309="",TODAY(),$H309)-$A309)</f>
        <v/>
      </c>
      <c r="M309" s="20">
        <f>IF($A309="","",IF($H309&lt;&gt;"","Returned",IF(AND($G309&lt;&gt;"",TODAY()&gt;$G309),"Overdue","Out")))</f>
        <v/>
      </c>
      <c r="N309" s="21">
        <f>IF(OR($A309="",$G309=""),"",MAX(0,IF($H309="",TODAY(),$H309)-$G309))</f>
        <v/>
      </c>
    </row>
    <row r="310">
      <c r="A310" s="17" t="n"/>
      <c r="C310" s="20">
        <f>IF($B310="","",IFERROR(INDEX('Equipment register'!$B$2:$B$501,MATCH($B310,'Equipment register'!$A$2:$A$501,0)),"Not in register"))</f>
        <v/>
      </c>
      <c r="G310" s="17" t="n"/>
      <c r="H310" s="17" t="n"/>
      <c r="L310" s="21">
        <f>IF($A310="","",IF($H310="",TODAY(),$H310)-$A310)</f>
        <v/>
      </c>
      <c r="M310" s="20">
        <f>IF($A310="","",IF($H310&lt;&gt;"","Returned",IF(AND($G310&lt;&gt;"",TODAY()&gt;$G310),"Overdue","Out")))</f>
        <v/>
      </c>
      <c r="N310" s="21">
        <f>IF(OR($A310="",$G310=""),"",MAX(0,IF($H310="",TODAY(),$H310)-$G310))</f>
        <v/>
      </c>
    </row>
    <row r="311">
      <c r="A311" s="17" t="n"/>
      <c r="C311" s="20">
        <f>IF($B311="","",IFERROR(INDEX('Equipment register'!$B$2:$B$501,MATCH($B311,'Equipment register'!$A$2:$A$501,0)),"Not in register"))</f>
        <v/>
      </c>
      <c r="G311" s="17" t="n"/>
      <c r="H311" s="17" t="n"/>
      <c r="L311" s="21">
        <f>IF($A311="","",IF($H311="",TODAY(),$H311)-$A311)</f>
        <v/>
      </c>
      <c r="M311" s="20">
        <f>IF($A311="","",IF($H311&lt;&gt;"","Returned",IF(AND($G311&lt;&gt;"",TODAY()&gt;$G311),"Overdue","Out")))</f>
        <v/>
      </c>
      <c r="N311" s="21">
        <f>IF(OR($A311="",$G311=""),"",MAX(0,IF($H311="",TODAY(),$H311)-$G311))</f>
        <v/>
      </c>
    </row>
    <row r="312">
      <c r="A312" s="17" t="n"/>
      <c r="C312" s="20">
        <f>IF($B312="","",IFERROR(INDEX('Equipment register'!$B$2:$B$501,MATCH($B312,'Equipment register'!$A$2:$A$501,0)),"Not in register"))</f>
        <v/>
      </c>
      <c r="G312" s="17" t="n"/>
      <c r="H312" s="17" t="n"/>
      <c r="L312" s="21">
        <f>IF($A312="","",IF($H312="",TODAY(),$H312)-$A312)</f>
        <v/>
      </c>
      <c r="M312" s="20">
        <f>IF($A312="","",IF($H312&lt;&gt;"","Returned",IF(AND($G312&lt;&gt;"",TODAY()&gt;$G312),"Overdue","Out")))</f>
        <v/>
      </c>
      <c r="N312" s="21">
        <f>IF(OR($A312="",$G312=""),"",MAX(0,IF($H312="",TODAY(),$H312)-$G312))</f>
        <v/>
      </c>
    </row>
    <row r="313">
      <c r="A313" s="17" t="n"/>
      <c r="C313" s="20">
        <f>IF($B313="","",IFERROR(INDEX('Equipment register'!$B$2:$B$501,MATCH($B313,'Equipment register'!$A$2:$A$501,0)),"Not in register"))</f>
        <v/>
      </c>
      <c r="G313" s="17" t="n"/>
      <c r="H313" s="17" t="n"/>
      <c r="L313" s="21">
        <f>IF($A313="","",IF($H313="",TODAY(),$H313)-$A313)</f>
        <v/>
      </c>
      <c r="M313" s="20">
        <f>IF($A313="","",IF($H313&lt;&gt;"","Returned",IF(AND($G313&lt;&gt;"",TODAY()&gt;$G313),"Overdue","Out")))</f>
        <v/>
      </c>
      <c r="N313" s="21">
        <f>IF(OR($A313="",$G313=""),"",MAX(0,IF($H313="",TODAY(),$H313)-$G313))</f>
        <v/>
      </c>
    </row>
    <row r="314">
      <c r="A314" s="17" t="n"/>
      <c r="C314" s="20">
        <f>IF($B314="","",IFERROR(INDEX('Equipment register'!$B$2:$B$501,MATCH($B314,'Equipment register'!$A$2:$A$501,0)),"Not in register"))</f>
        <v/>
      </c>
      <c r="G314" s="17" t="n"/>
      <c r="H314" s="17" t="n"/>
      <c r="L314" s="21">
        <f>IF($A314="","",IF($H314="",TODAY(),$H314)-$A314)</f>
        <v/>
      </c>
      <c r="M314" s="20">
        <f>IF($A314="","",IF($H314&lt;&gt;"","Returned",IF(AND($G314&lt;&gt;"",TODAY()&gt;$G314),"Overdue","Out")))</f>
        <v/>
      </c>
      <c r="N314" s="21">
        <f>IF(OR($A314="",$G314=""),"",MAX(0,IF($H314="",TODAY(),$H314)-$G314))</f>
        <v/>
      </c>
    </row>
    <row r="315">
      <c r="A315" s="17" t="n"/>
      <c r="C315" s="20">
        <f>IF($B315="","",IFERROR(INDEX('Equipment register'!$B$2:$B$501,MATCH($B315,'Equipment register'!$A$2:$A$501,0)),"Not in register"))</f>
        <v/>
      </c>
      <c r="G315" s="17" t="n"/>
      <c r="H315" s="17" t="n"/>
      <c r="L315" s="21">
        <f>IF($A315="","",IF($H315="",TODAY(),$H315)-$A315)</f>
        <v/>
      </c>
      <c r="M315" s="20">
        <f>IF($A315="","",IF($H315&lt;&gt;"","Returned",IF(AND($G315&lt;&gt;"",TODAY()&gt;$G315),"Overdue","Out")))</f>
        <v/>
      </c>
      <c r="N315" s="21">
        <f>IF(OR($A315="",$G315=""),"",MAX(0,IF($H315="",TODAY(),$H315)-$G315))</f>
        <v/>
      </c>
    </row>
    <row r="316">
      <c r="A316" s="17" t="n"/>
      <c r="C316" s="20">
        <f>IF($B316="","",IFERROR(INDEX('Equipment register'!$B$2:$B$501,MATCH($B316,'Equipment register'!$A$2:$A$501,0)),"Not in register"))</f>
        <v/>
      </c>
      <c r="G316" s="17" t="n"/>
      <c r="H316" s="17" t="n"/>
      <c r="L316" s="21">
        <f>IF($A316="","",IF($H316="",TODAY(),$H316)-$A316)</f>
        <v/>
      </c>
      <c r="M316" s="20">
        <f>IF($A316="","",IF($H316&lt;&gt;"","Returned",IF(AND($G316&lt;&gt;"",TODAY()&gt;$G316),"Overdue","Out")))</f>
        <v/>
      </c>
      <c r="N316" s="21">
        <f>IF(OR($A316="",$G316=""),"",MAX(0,IF($H316="",TODAY(),$H316)-$G316))</f>
        <v/>
      </c>
    </row>
    <row r="317">
      <c r="A317" s="17" t="n"/>
      <c r="C317" s="20">
        <f>IF($B317="","",IFERROR(INDEX('Equipment register'!$B$2:$B$501,MATCH($B317,'Equipment register'!$A$2:$A$501,0)),"Not in register"))</f>
        <v/>
      </c>
      <c r="G317" s="17" t="n"/>
      <c r="H317" s="17" t="n"/>
      <c r="L317" s="21">
        <f>IF($A317="","",IF($H317="",TODAY(),$H317)-$A317)</f>
        <v/>
      </c>
      <c r="M317" s="20">
        <f>IF($A317="","",IF($H317&lt;&gt;"","Returned",IF(AND($G317&lt;&gt;"",TODAY()&gt;$G317),"Overdue","Out")))</f>
        <v/>
      </c>
      <c r="N317" s="21">
        <f>IF(OR($A317="",$G317=""),"",MAX(0,IF($H317="",TODAY(),$H317)-$G317))</f>
        <v/>
      </c>
    </row>
    <row r="318">
      <c r="A318" s="17" t="n"/>
      <c r="C318" s="20">
        <f>IF($B318="","",IFERROR(INDEX('Equipment register'!$B$2:$B$501,MATCH($B318,'Equipment register'!$A$2:$A$501,0)),"Not in register"))</f>
        <v/>
      </c>
      <c r="G318" s="17" t="n"/>
      <c r="H318" s="17" t="n"/>
      <c r="L318" s="21">
        <f>IF($A318="","",IF($H318="",TODAY(),$H318)-$A318)</f>
        <v/>
      </c>
      <c r="M318" s="20">
        <f>IF($A318="","",IF($H318&lt;&gt;"","Returned",IF(AND($G318&lt;&gt;"",TODAY()&gt;$G318),"Overdue","Out")))</f>
        <v/>
      </c>
      <c r="N318" s="21">
        <f>IF(OR($A318="",$G318=""),"",MAX(0,IF($H318="",TODAY(),$H318)-$G318))</f>
        <v/>
      </c>
    </row>
    <row r="319">
      <c r="A319" s="17" t="n"/>
      <c r="C319" s="20">
        <f>IF($B319="","",IFERROR(INDEX('Equipment register'!$B$2:$B$501,MATCH($B319,'Equipment register'!$A$2:$A$501,0)),"Not in register"))</f>
        <v/>
      </c>
      <c r="G319" s="17" t="n"/>
      <c r="H319" s="17" t="n"/>
      <c r="L319" s="21">
        <f>IF($A319="","",IF($H319="",TODAY(),$H319)-$A319)</f>
        <v/>
      </c>
      <c r="M319" s="20">
        <f>IF($A319="","",IF($H319&lt;&gt;"","Returned",IF(AND($G319&lt;&gt;"",TODAY()&gt;$G319),"Overdue","Out")))</f>
        <v/>
      </c>
      <c r="N319" s="21">
        <f>IF(OR($A319="",$G319=""),"",MAX(0,IF($H319="",TODAY(),$H319)-$G319))</f>
        <v/>
      </c>
    </row>
    <row r="320">
      <c r="A320" s="17" t="n"/>
      <c r="C320" s="20">
        <f>IF($B320="","",IFERROR(INDEX('Equipment register'!$B$2:$B$501,MATCH($B320,'Equipment register'!$A$2:$A$501,0)),"Not in register"))</f>
        <v/>
      </c>
      <c r="G320" s="17" t="n"/>
      <c r="H320" s="17" t="n"/>
      <c r="L320" s="21">
        <f>IF($A320="","",IF($H320="",TODAY(),$H320)-$A320)</f>
        <v/>
      </c>
      <c r="M320" s="20">
        <f>IF($A320="","",IF($H320&lt;&gt;"","Returned",IF(AND($G320&lt;&gt;"",TODAY()&gt;$G320),"Overdue","Out")))</f>
        <v/>
      </c>
      <c r="N320" s="21">
        <f>IF(OR($A320="",$G320=""),"",MAX(0,IF($H320="",TODAY(),$H320)-$G320))</f>
        <v/>
      </c>
    </row>
    <row r="321">
      <c r="A321" s="17" t="n"/>
      <c r="C321" s="20">
        <f>IF($B321="","",IFERROR(INDEX('Equipment register'!$B$2:$B$501,MATCH($B321,'Equipment register'!$A$2:$A$501,0)),"Not in register"))</f>
        <v/>
      </c>
      <c r="G321" s="17" t="n"/>
      <c r="H321" s="17" t="n"/>
      <c r="L321" s="21">
        <f>IF($A321="","",IF($H321="",TODAY(),$H321)-$A321)</f>
        <v/>
      </c>
      <c r="M321" s="20">
        <f>IF($A321="","",IF($H321&lt;&gt;"","Returned",IF(AND($G321&lt;&gt;"",TODAY()&gt;$G321),"Overdue","Out")))</f>
        <v/>
      </c>
      <c r="N321" s="21">
        <f>IF(OR($A321="",$G321=""),"",MAX(0,IF($H321="",TODAY(),$H321)-$G321))</f>
        <v/>
      </c>
    </row>
    <row r="322">
      <c r="A322" s="17" t="n"/>
      <c r="C322" s="20">
        <f>IF($B322="","",IFERROR(INDEX('Equipment register'!$B$2:$B$501,MATCH($B322,'Equipment register'!$A$2:$A$501,0)),"Not in register"))</f>
        <v/>
      </c>
      <c r="G322" s="17" t="n"/>
      <c r="H322" s="17" t="n"/>
      <c r="L322" s="21">
        <f>IF($A322="","",IF($H322="",TODAY(),$H322)-$A322)</f>
        <v/>
      </c>
      <c r="M322" s="20">
        <f>IF($A322="","",IF($H322&lt;&gt;"","Returned",IF(AND($G322&lt;&gt;"",TODAY()&gt;$G322),"Overdue","Out")))</f>
        <v/>
      </c>
      <c r="N322" s="21">
        <f>IF(OR($A322="",$G322=""),"",MAX(0,IF($H322="",TODAY(),$H322)-$G322))</f>
        <v/>
      </c>
    </row>
    <row r="323">
      <c r="A323" s="17" t="n"/>
      <c r="C323" s="20">
        <f>IF($B323="","",IFERROR(INDEX('Equipment register'!$B$2:$B$501,MATCH($B323,'Equipment register'!$A$2:$A$501,0)),"Not in register"))</f>
        <v/>
      </c>
      <c r="G323" s="17" t="n"/>
      <c r="H323" s="17" t="n"/>
      <c r="L323" s="21">
        <f>IF($A323="","",IF($H323="",TODAY(),$H323)-$A323)</f>
        <v/>
      </c>
      <c r="M323" s="20">
        <f>IF($A323="","",IF($H323&lt;&gt;"","Returned",IF(AND($G323&lt;&gt;"",TODAY()&gt;$G323),"Overdue","Out")))</f>
        <v/>
      </c>
      <c r="N323" s="21">
        <f>IF(OR($A323="",$G323=""),"",MAX(0,IF($H323="",TODAY(),$H323)-$G323))</f>
        <v/>
      </c>
    </row>
    <row r="324">
      <c r="A324" s="17" t="n"/>
      <c r="C324" s="20">
        <f>IF($B324="","",IFERROR(INDEX('Equipment register'!$B$2:$B$501,MATCH($B324,'Equipment register'!$A$2:$A$501,0)),"Not in register"))</f>
        <v/>
      </c>
      <c r="G324" s="17" t="n"/>
      <c r="H324" s="17" t="n"/>
      <c r="L324" s="21">
        <f>IF($A324="","",IF($H324="",TODAY(),$H324)-$A324)</f>
        <v/>
      </c>
      <c r="M324" s="20">
        <f>IF($A324="","",IF($H324&lt;&gt;"","Returned",IF(AND($G324&lt;&gt;"",TODAY()&gt;$G324),"Overdue","Out")))</f>
        <v/>
      </c>
      <c r="N324" s="21">
        <f>IF(OR($A324="",$G324=""),"",MAX(0,IF($H324="",TODAY(),$H324)-$G324))</f>
        <v/>
      </c>
    </row>
    <row r="325">
      <c r="A325" s="17" t="n"/>
      <c r="C325" s="20">
        <f>IF($B325="","",IFERROR(INDEX('Equipment register'!$B$2:$B$501,MATCH($B325,'Equipment register'!$A$2:$A$501,0)),"Not in register"))</f>
        <v/>
      </c>
      <c r="G325" s="17" t="n"/>
      <c r="H325" s="17" t="n"/>
      <c r="L325" s="21">
        <f>IF($A325="","",IF($H325="",TODAY(),$H325)-$A325)</f>
        <v/>
      </c>
      <c r="M325" s="20">
        <f>IF($A325="","",IF($H325&lt;&gt;"","Returned",IF(AND($G325&lt;&gt;"",TODAY()&gt;$G325),"Overdue","Out")))</f>
        <v/>
      </c>
      <c r="N325" s="21">
        <f>IF(OR($A325="",$G325=""),"",MAX(0,IF($H325="",TODAY(),$H325)-$G325))</f>
        <v/>
      </c>
    </row>
    <row r="326">
      <c r="A326" s="17" t="n"/>
      <c r="C326" s="20">
        <f>IF($B326="","",IFERROR(INDEX('Equipment register'!$B$2:$B$501,MATCH($B326,'Equipment register'!$A$2:$A$501,0)),"Not in register"))</f>
        <v/>
      </c>
      <c r="G326" s="17" t="n"/>
      <c r="H326" s="17" t="n"/>
      <c r="L326" s="21">
        <f>IF($A326="","",IF($H326="",TODAY(),$H326)-$A326)</f>
        <v/>
      </c>
      <c r="M326" s="20">
        <f>IF($A326="","",IF($H326&lt;&gt;"","Returned",IF(AND($G326&lt;&gt;"",TODAY()&gt;$G326),"Overdue","Out")))</f>
        <v/>
      </c>
      <c r="N326" s="21">
        <f>IF(OR($A326="",$G326=""),"",MAX(0,IF($H326="",TODAY(),$H326)-$G326))</f>
        <v/>
      </c>
    </row>
    <row r="327">
      <c r="A327" s="17" t="n"/>
      <c r="C327" s="20">
        <f>IF($B327="","",IFERROR(INDEX('Equipment register'!$B$2:$B$501,MATCH($B327,'Equipment register'!$A$2:$A$501,0)),"Not in register"))</f>
        <v/>
      </c>
      <c r="G327" s="17" t="n"/>
      <c r="H327" s="17" t="n"/>
      <c r="L327" s="21">
        <f>IF($A327="","",IF($H327="",TODAY(),$H327)-$A327)</f>
        <v/>
      </c>
      <c r="M327" s="20">
        <f>IF($A327="","",IF($H327&lt;&gt;"","Returned",IF(AND($G327&lt;&gt;"",TODAY()&gt;$G327),"Overdue","Out")))</f>
        <v/>
      </c>
      <c r="N327" s="21">
        <f>IF(OR($A327="",$G327=""),"",MAX(0,IF($H327="",TODAY(),$H327)-$G327))</f>
        <v/>
      </c>
    </row>
    <row r="328">
      <c r="A328" s="17" t="n"/>
      <c r="C328" s="20">
        <f>IF($B328="","",IFERROR(INDEX('Equipment register'!$B$2:$B$501,MATCH($B328,'Equipment register'!$A$2:$A$501,0)),"Not in register"))</f>
        <v/>
      </c>
      <c r="G328" s="17" t="n"/>
      <c r="H328" s="17" t="n"/>
      <c r="L328" s="21">
        <f>IF($A328="","",IF($H328="",TODAY(),$H328)-$A328)</f>
        <v/>
      </c>
      <c r="M328" s="20">
        <f>IF($A328="","",IF($H328&lt;&gt;"","Returned",IF(AND($G328&lt;&gt;"",TODAY()&gt;$G328),"Overdue","Out")))</f>
        <v/>
      </c>
      <c r="N328" s="21">
        <f>IF(OR($A328="",$G328=""),"",MAX(0,IF($H328="",TODAY(),$H328)-$G328))</f>
        <v/>
      </c>
    </row>
    <row r="329">
      <c r="A329" s="17" t="n"/>
      <c r="C329" s="20">
        <f>IF($B329="","",IFERROR(INDEX('Equipment register'!$B$2:$B$501,MATCH($B329,'Equipment register'!$A$2:$A$501,0)),"Not in register"))</f>
        <v/>
      </c>
      <c r="G329" s="17" t="n"/>
      <c r="H329" s="17" t="n"/>
      <c r="L329" s="21">
        <f>IF($A329="","",IF($H329="",TODAY(),$H329)-$A329)</f>
        <v/>
      </c>
      <c r="M329" s="20">
        <f>IF($A329="","",IF($H329&lt;&gt;"","Returned",IF(AND($G329&lt;&gt;"",TODAY()&gt;$G329),"Overdue","Out")))</f>
        <v/>
      </c>
      <c r="N329" s="21">
        <f>IF(OR($A329="",$G329=""),"",MAX(0,IF($H329="",TODAY(),$H329)-$G329))</f>
        <v/>
      </c>
    </row>
    <row r="330">
      <c r="A330" s="17" t="n"/>
      <c r="C330" s="20">
        <f>IF($B330="","",IFERROR(INDEX('Equipment register'!$B$2:$B$501,MATCH($B330,'Equipment register'!$A$2:$A$501,0)),"Not in register"))</f>
        <v/>
      </c>
      <c r="G330" s="17" t="n"/>
      <c r="H330" s="17" t="n"/>
      <c r="L330" s="21">
        <f>IF($A330="","",IF($H330="",TODAY(),$H330)-$A330)</f>
        <v/>
      </c>
      <c r="M330" s="20">
        <f>IF($A330="","",IF($H330&lt;&gt;"","Returned",IF(AND($G330&lt;&gt;"",TODAY()&gt;$G330),"Overdue","Out")))</f>
        <v/>
      </c>
      <c r="N330" s="21">
        <f>IF(OR($A330="",$G330=""),"",MAX(0,IF($H330="",TODAY(),$H330)-$G330))</f>
        <v/>
      </c>
    </row>
    <row r="331">
      <c r="A331" s="17" t="n"/>
      <c r="C331" s="20">
        <f>IF($B331="","",IFERROR(INDEX('Equipment register'!$B$2:$B$501,MATCH($B331,'Equipment register'!$A$2:$A$501,0)),"Not in register"))</f>
        <v/>
      </c>
      <c r="G331" s="17" t="n"/>
      <c r="H331" s="17" t="n"/>
      <c r="L331" s="21">
        <f>IF($A331="","",IF($H331="",TODAY(),$H331)-$A331)</f>
        <v/>
      </c>
      <c r="M331" s="20">
        <f>IF($A331="","",IF($H331&lt;&gt;"","Returned",IF(AND($G331&lt;&gt;"",TODAY()&gt;$G331),"Overdue","Out")))</f>
        <v/>
      </c>
      <c r="N331" s="21">
        <f>IF(OR($A331="",$G331=""),"",MAX(0,IF($H331="",TODAY(),$H331)-$G331))</f>
        <v/>
      </c>
    </row>
    <row r="332">
      <c r="A332" s="17" t="n"/>
      <c r="C332" s="20">
        <f>IF($B332="","",IFERROR(INDEX('Equipment register'!$B$2:$B$501,MATCH($B332,'Equipment register'!$A$2:$A$501,0)),"Not in register"))</f>
        <v/>
      </c>
      <c r="G332" s="17" t="n"/>
      <c r="H332" s="17" t="n"/>
      <c r="L332" s="21">
        <f>IF($A332="","",IF($H332="",TODAY(),$H332)-$A332)</f>
        <v/>
      </c>
      <c r="M332" s="20">
        <f>IF($A332="","",IF($H332&lt;&gt;"","Returned",IF(AND($G332&lt;&gt;"",TODAY()&gt;$G332),"Overdue","Out")))</f>
        <v/>
      </c>
      <c r="N332" s="21">
        <f>IF(OR($A332="",$G332=""),"",MAX(0,IF($H332="",TODAY(),$H332)-$G332))</f>
        <v/>
      </c>
    </row>
    <row r="333">
      <c r="A333" s="17" t="n"/>
      <c r="C333" s="20">
        <f>IF($B333="","",IFERROR(INDEX('Equipment register'!$B$2:$B$501,MATCH($B333,'Equipment register'!$A$2:$A$501,0)),"Not in register"))</f>
        <v/>
      </c>
      <c r="G333" s="17" t="n"/>
      <c r="H333" s="17" t="n"/>
      <c r="L333" s="21">
        <f>IF($A333="","",IF($H333="",TODAY(),$H333)-$A333)</f>
        <v/>
      </c>
      <c r="M333" s="20">
        <f>IF($A333="","",IF($H333&lt;&gt;"","Returned",IF(AND($G333&lt;&gt;"",TODAY()&gt;$G333),"Overdue","Out")))</f>
        <v/>
      </c>
      <c r="N333" s="21">
        <f>IF(OR($A333="",$G333=""),"",MAX(0,IF($H333="",TODAY(),$H333)-$G333))</f>
        <v/>
      </c>
    </row>
    <row r="334">
      <c r="A334" s="17" t="n"/>
      <c r="C334" s="20">
        <f>IF($B334="","",IFERROR(INDEX('Equipment register'!$B$2:$B$501,MATCH($B334,'Equipment register'!$A$2:$A$501,0)),"Not in register"))</f>
        <v/>
      </c>
      <c r="G334" s="17" t="n"/>
      <c r="H334" s="17" t="n"/>
      <c r="L334" s="21">
        <f>IF($A334="","",IF($H334="",TODAY(),$H334)-$A334)</f>
        <v/>
      </c>
      <c r="M334" s="20">
        <f>IF($A334="","",IF($H334&lt;&gt;"","Returned",IF(AND($G334&lt;&gt;"",TODAY()&gt;$G334),"Overdue","Out")))</f>
        <v/>
      </c>
      <c r="N334" s="21">
        <f>IF(OR($A334="",$G334=""),"",MAX(0,IF($H334="",TODAY(),$H334)-$G334))</f>
        <v/>
      </c>
    </row>
    <row r="335">
      <c r="A335" s="17" t="n"/>
      <c r="C335" s="20">
        <f>IF($B335="","",IFERROR(INDEX('Equipment register'!$B$2:$B$501,MATCH($B335,'Equipment register'!$A$2:$A$501,0)),"Not in register"))</f>
        <v/>
      </c>
      <c r="G335" s="17" t="n"/>
      <c r="H335" s="17" t="n"/>
      <c r="L335" s="21">
        <f>IF($A335="","",IF($H335="",TODAY(),$H335)-$A335)</f>
        <v/>
      </c>
      <c r="M335" s="20">
        <f>IF($A335="","",IF($H335&lt;&gt;"","Returned",IF(AND($G335&lt;&gt;"",TODAY()&gt;$G335),"Overdue","Out")))</f>
        <v/>
      </c>
      <c r="N335" s="21">
        <f>IF(OR($A335="",$G335=""),"",MAX(0,IF($H335="",TODAY(),$H335)-$G335))</f>
        <v/>
      </c>
    </row>
    <row r="336">
      <c r="A336" s="17" t="n"/>
      <c r="C336" s="20">
        <f>IF($B336="","",IFERROR(INDEX('Equipment register'!$B$2:$B$501,MATCH($B336,'Equipment register'!$A$2:$A$501,0)),"Not in register"))</f>
        <v/>
      </c>
      <c r="G336" s="17" t="n"/>
      <c r="H336" s="17" t="n"/>
      <c r="L336" s="21">
        <f>IF($A336="","",IF($H336="",TODAY(),$H336)-$A336)</f>
        <v/>
      </c>
      <c r="M336" s="20">
        <f>IF($A336="","",IF($H336&lt;&gt;"","Returned",IF(AND($G336&lt;&gt;"",TODAY()&gt;$G336),"Overdue","Out")))</f>
        <v/>
      </c>
      <c r="N336" s="21">
        <f>IF(OR($A336="",$G336=""),"",MAX(0,IF($H336="",TODAY(),$H336)-$G336))</f>
        <v/>
      </c>
    </row>
    <row r="337">
      <c r="A337" s="17" t="n"/>
      <c r="C337" s="20">
        <f>IF($B337="","",IFERROR(INDEX('Equipment register'!$B$2:$B$501,MATCH($B337,'Equipment register'!$A$2:$A$501,0)),"Not in register"))</f>
        <v/>
      </c>
      <c r="G337" s="17" t="n"/>
      <c r="H337" s="17" t="n"/>
      <c r="L337" s="21">
        <f>IF($A337="","",IF($H337="",TODAY(),$H337)-$A337)</f>
        <v/>
      </c>
      <c r="M337" s="20">
        <f>IF($A337="","",IF($H337&lt;&gt;"","Returned",IF(AND($G337&lt;&gt;"",TODAY()&gt;$G337),"Overdue","Out")))</f>
        <v/>
      </c>
      <c r="N337" s="21">
        <f>IF(OR($A337="",$G337=""),"",MAX(0,IF($H337="",TODAY(),$H337)-$G337))</f>
        <v/>
      </c>
    </row>
    <row r="338">
      <c r="A338" s="17" t="n"/>
      <c r="C338" s="20">
        <f>IF($B338="","",IFERROR(INDEX('Equipment register'!$B$2:$B$501,MATCH($B338,'Equipment register'!$A$2:$A$501,0)),"Not in register"))</f>
        <v/>
      </c>
      <c r="G338" s="17" t="n"/>
      <c r="H338" s="17" t="n"/>
      <c r="L338" s="21">
        <f>IF($A338="","",IF($H338="",TODAY(),$H338)-$A338)</f>
        <v/>
      </c>
      <c r="M338" s="20">
        <f>IF($A338="","",IF($H338&lt;&gt;"","Returned",IF(AND($G338&lt;&gt;"",TODAY()&gt;$G338),"Overdue","Out")))</f>
        <v/>
      </c>
      <c r="N338" s="21">
        <f>IF(OR($A338="",$G338=""),"",MAX(0,IF($H338="",TODAY(),$H338)-$G338))</f>
        <v/>
      </c>
    </row>
    <row r="339">
      <c r="A339" s="17" t="n"/>
      <c r="C339" s="20">
        <f>IF($B339="","",IFERROR(INDEX('Equipment register'!$B$2:$B$501,MATCH($B339,'Equipment register'!$A$2:$A$501,0)),"Not in register"))</f>
        <v/>
      </c>
      <c r="G339" s="17" t="n"/>
      <c r="H339" s="17" t="n"/>
      <c r="L339" s="21">
        <f>IF($A339="","",IF($H339="",TODAY(),$H339)-$A339)</f>
        <v/>
      </c>
      <c r="M339" s="20">
        <f>IF($A339="","",IF($H339&lt;&gt;"","Returned",IF(AND($G339&lt;&gt;"",TODAY()&gt;$G339),"Overdue","Out")))</f>
        <v/>
      </c>
      <c r="N339" s="21">
        <f>IF(OR($A339="",$G339=""),"",MAX(0,IF($H339="",TODAY(),$H339)-$G339))</f>
        <v/>
      </c>
    </row>
    <row r="340">
      <c r="A340" s="17" t="n"/>
      <c r="C340" s="20">
        <f>IF($B340="","",IFERROR(INDEX('Equipment register'!$B$2:$B$501,MATCH($B340,'Equipment register'!$A$2:$A$501,0)),"Not in register"))</f>
        <v/>
      </c>
      <c r="G340" s="17" t="n"/>
      <c r="H340" s="17" t="n"/>
      <c r="L340" s="21">
        <f>IF($A340="","",IF($H340="",TODAY(),$H340)-$A340)</f>
        <v/>
      </c>
      <c r="M340" s="20">
        <f>IF($A340="","",IF($H340&lt;&gt;"","Returned",IF(AND($G340&lt;&gt;"",TODAY()&gt;$G340),"Overdue","Out")))</f>
        <v/>
      </c>
      <c r="N340" s="21">
        <f>IF(OR($A340="",$G340=""),"",MAX(0,IF($H340="",TODAY(),$H340)-$G340))</f>
        <v/>
      </c>
    </row>
    <row r="341">
      <c r="A341" s="17" t="n"/>
      <c r="C341" s="20">
        <f>IF($B341="","",IFERROR(INDEX('Equipment register'!$B$2:$B$501,MATCH($B341,'Equipment register'!$A$2:$A$501,0)),"Not in register"))</f>
        <v/>
      </c>
      <c r="G341" s="17" t="n"/>
      <c r="H341" s="17" t="n"/>
      <c r="L341" s="21">
        <f>IF($A341="","",IF($H341="",TODAY(),$H341)-$A341)</f>
        <v/>
      </c>
      <c r="M341" s="20">
        <f>IF($A341="","",IF($H341&lt;&gt;"","Returned",IF(AND($G341&lt;&gt;"",TODAY()&gt;$G341),"Overdue","Out")))</f>
        <v/>
      </c>
      <c r="N341" s="21">
        <f>IF(OR($A341="",$G341=""),"",MAX(0,IF($H341="",TODAY(),$H341)-$G341))</f>
        <v/>
      </c>
    </row>
    <row r="342">
      <c r="A342" s="17" t="n"/>
      <c r="C342" s="20">
        <f>IF($B342="","",IFERROR(INDEX('Equipment register'!$B$2:$B$501,MATCH($B342,'Equipment register'!$A$2:$A$501,0)),"Not in register"))</f>
        <v/>
      </c>
      <c r="G342" s="17" t="n"/>
      <c r="H342" s="17" t="n"/>
      <c r="L342" s="21">
        <f>IF($A342="","",IF($H342="",TODAY(),$H342)-$A342)</f>
        <v/>
      </c>
      <c r="M342" s="20">
        <f>IF($A342="","",IF($H342&lt;&gt;"","Returned",IF(AND($G342&lt;&gt;"",TODAY()&gt;$G342),"Overdue","Out")))</f>
        <v/>
      </c>
      <c r="N342" s="21">
        <f>IF(OR($A342="",$G342=""),"",MAX(0,IF($H342="",TODAY(),$H342)-$G342))</f>
        <v/>
      </c>
    </row>
    <row r="343">
      <c r="A343" s="17" t="n"/>
      <c r="C343" s="20">
        <f>IF($B343="","",IFERROR(INDEX('Equipment register'!$B$2:$B$501,MATCH($B343,'Equipment register'!$A$2:$A$501,0)),"Not in register"))</f>
        <v/>
      </c>
      <c r="G343" s="17" t="n"/>
      <c r="H343" s="17" t="n"/>
      <c r="L343" s="21">
        <f>IF($A343="","",IF($H343="",TODAY(),$H343)-$A343)</f>
        <v/>
      </c>
      <c r="M343" s="20">
        <f>IF($A343="","",IF($H343&lt;&gt;"","Returned",IF(AND($G343&lt;&gt;"",TODAY()&gt;$G343),"Overdue","Out")))</f>
        <v/>
      </c>
      <c r="N343" s="21">
        <f>IF(OR($A343="",$G343=""),"",MAX(0,IF($H343="",TODAY(),$H343)-$G343))</f>
        <v/>
      </c>
    </row>
    <row r="344">
      <c r="A344" s="17" t="n"/>
      <c r="C344" s="20">
        <f>IF($B344="","",IFERROR(INDEX('Equipment register'!$B$2:$B$501,MATCH($B344,'Equipment register'!$A$2:$A$501,0)),"Not in register"))</f>
        <v/>
      </c>
      <c r="G344" s="17" t="n"/>
      <c r="H344" s="17" t="n"/>
      <c r="L344" s="21">
        <f>IF($A344="","",IF($H344="",TODAY(),$H344)-$A344)</f>
        <v/>
      </c>
      <c r="M344" s="20">
        <f>IF($A344="","",IF($H344&lt;&gt;"","Returned",IF(AND($G344&lt;&gt;"",TODAY()&gt;$G344),"Overdue","Out")))</f>
        <v/>
      </c>
      <c r="N344" s="21">
        <f>IF(OR($A344="",$G344=""),"",MAX(0,IF($H344="",TODAY(),$H344)-$G344))</f>
        <v/>
      </c>
    </row>
    <row r="345">
      <c r="A345" s="17" t="n"/>
      <c r="C345" s="20">
        <f>IF($B345="","",IFERROR(INDEX('Equipment register'!$B$2:$B$501,MATCH($B345,'Equipment register'!$A$2:$A$501,0)),"Not in register"))</f>
        <v/>
      </c>
      <c r="G345" s="17" t="n"/>
      <c r="H345" s="17" t="n"/>
      <c r="L345" s="21">
        <f>IF($A345="","",IF($H345="",TODAY(),$H345)-$A345)</f>
        <v/>
      </c>
      <c r="M345" s="20">
        <f>IF($A345="","",IF($H345&lt;&gt;"","Returned",IF(AND($G345&lt;&gt;"",TODAY()&gt;$G345),"Overdue","Out")))</f>
        <v/>
      </c>
      <c r="N345" s="21">
        <f>IF(OR($A345="",$G345=""),"",MAX(0,IF($H345="",TODAY(),$H345)-$G345))</f>
        <v/>
      </c>
    </row>
    <row r="346">
      <c r="A346" s="17" t="n"/>
      <c r="C346" s="20">
        <f>IF($B346="","",IFERROR(INDEX('Equipment register'!$B$2:$B$501,MATCH($B346,'Equipment register'!$A$2:$A$501,0)),"Not in register"))</f>
        <v/>
      </c>
      <c r="G346" s="17" t="n"/>
      <c r="H346" s="17" t="n"/>
      <c r="L346" s="21">
        <f>IF($A346="","",IF($H346="",TODAY(),$H346)-$A346)</f>
        <v/>
      </c>
      <c r="M346" s="20">
        <f>IF($A346="","",IF($H346&lt;&gt;"","Returned",IF(AND($G346&lt;&gt;"",TODAY()&gt;$G346),"Overdue","Out")))</f>
        <v/>
      </c>
      <c r="N346" s="21">
        <f>IF(OR($A346="",$G346=""),"",MAX(0,IF($H346="",TODAY(),$H346)-$G346))</f>
        <v/>
      </c>
    </row>
    <row r="347">
      <c r="A347" s="17" t="n"/>
      <c r="C347" s="20">
        <f>IF($B347="","",IFERROR(INDEX('Equipment register'!$B$2:$B$501,MATCH($B347,'Equipment register'!$A$2:$A$501,0)),"Not in register"))</f>
        <v/>
      </c>
      <c r="G347" s="17" t="n"/>
      <c r="H347" s="17" t="n"/>
      <c r="L347" s="21">
        <f>IF($A347="","",IF($H347="",TODAY(),$H347)-$A347)</f>
        <v/>
      </c>
      <c r="M347" s="20">
        <f>IF($A347="","",IF($H347&lt;&gt;"","Returned",IF(AND($G347&lt;&gt;"",TODAY()&gt;$G347),"Overdue","Out")))</f>
        <v/>
      </c>
      <c r="N347" s="21">
        <f>IF(OR($A347="",$G347=""),"",MAX(0,IF($H347="",TODAY(),$H347)-$G347))</f>
        <v/>
      </c>
    </row>
    <row r="348">
      <c r="A348" s="17" t="n"/>
      <c r="C348" s="20">
        <f>IF($B348="","",IFERROR(INDEX('Equipment register'!$B$2:$B$501,MATCH($B348,'Equipment register'!$A$2:$A$501,0)),"Not in register"))</f>
        <v/>
      </c>
      <c r="G348" s="17" t="n"/>
      <c r="H348" s="17" t="n"/>
      <c r="L348" s="21">
        <f>IF($A348="","",IF($H348="",TODAY(),$H348)-$A348)</f>
        <v/>
      </c>
      <c r="M348" s="20">
        <f>IF($A348="","",IF($H348&lt;&gt;"","Returned",IF(AND($G348&lt;&gt;"",TODAY()&gt;$G348),"Overdue","Out")))</f>
        <v/>
      </c>
      <c r="N348" s="21">
        <f>IF(OR($A348="",$G348=""),"",MAX(0,IF($H348="",TODAY(),$H348)-$G348))</f>
        <v/>
      </c>
    </row>
    <row r="349">
      <c r="A349" s="17" t="n"/>
      <c r="C349" s="20">
        <f>IF($B349="","",IFERROR(INDEX('Equipment register'!$B$2:$B$501,MATCH($B349,'Equipment register'!$A$2:$A$501,0)),"Not in register"))</f>
        <v/>
      </c>
      <c r="G349" s="17" t="n"/>
      <c r="H349" s="17" t="n"/>
      <c r="L349" s="21">
        <f>IF($A349="","",IF($H349="",TODAY(),$H349)-$A349)</f>
        <v/>
      </c>
      <c r="M349" s="20">
        <f>IF($A349="","",IF($H349&lt;&gt;"","Returned",IF(AND($G349&lt;&gt;"",TODAY()&gt;$G349),"Overdue","Out")))</f>
        <v/>
      </c>
      <c r="N349" s="21">
        <f>IF(OR($A349="",$G349=""),"",MAX(0,IF($H349="",TODAY(),$H349)-$G349))</f>
        <v/>
      </c>
    </row>
    <row r="350">
      <c r="A350" s="17" t="n"/>
      <c r="C350" s="20">
        <f>IF($B350="","",IFERROR(INDEX('Equipment register'!$B$2:$B$501,MATCH($B350,'Equipment register'!$A$2:$A$501,0)),"Not in register"))</f>
        <v/>
      </c>
      <c r="G350" s="17" t="n"/>
      <c r="H350" s="17" t="n"/>
      <c r="L350" s="21">
        <f>IF($A350="","",IF($H350="",TODAY(),$H350)-$A350)</f>
        <v/>
      </c>
      <c r="M350" s="20">
        <f>IF($A350="","",IF($H350&lt;&gt;"","Returned",IF(AND($G350&lt;&gt;"",TODAY()&gt;$G350),"Overdue","Out")))</f>
        <v/>
      </c>
      <c r="N350" s="21">
        <f>IF(OR($A350="",$G350=""),"",MAX(0,IF($H350="",TODAY(),$H350)-$G350))</f>
        <v/>
      </c>
    </row>
    <row r="351">
      <c r="A351" s="17" t="n"/>
      <c r="C351" s="20">
        <f>IF($B351="","",IFERROR(INDEX('Equipment register'!$B$2:$B$501,MATCH($B351,'Equipment register'!$A$2:$A$501,0)),"Not in register"))</f>
        <v/>
      </c>
      <c r="G351" s="17" t="n"/>
      <c r="H351" s="17" t="n"/>
      <c r="L351" s="21">
        <f>IF($A351="","",IF($H351="",TODAY(),$H351)-$A351)</f>
        <v/>
      </c>
      <c r="M351" s="20">
        <f>IF($A351="","",IF($H351&lt;&gt;"","Returned",IF(AND($G351&lt;&gt;"",TODAY()&gt;$G351),"Overdue","Out")))</f>
        <v/>
      </c>
      <c r="N351" s="21">
        <f>IF(OR($A351="",$G351=""),"",MAX(0,IF($H351="",TODAY(),$H351)-$G351))</f>
        <v/>
      </c>
    </row>
    <row r="352">
      <c r="A352" s="17" t="n"/>
      <c r="C352" s="20">
        <f>IF($B352="","",IFERROR(INDEX('Equipment register'!$B$2:$B$501,MATCH($B352,'Equipment register'!$A$2:$A$501,0)),"Not in register"))</f>
        <v/>
      </c>
      <c r="G352" s="17" t="n"/>
      <c r="H352" s="17" t="n"/>
      <c r="L352" s="21">
        <f>IF($A352="","",IF($H352="",TODAY(),$H352)-$A352)</f>
        <v/>
      </c>
      <c r="M352" s="20">
        <f>IF($A352="","",IF($H352&lt;&gt;"","Returned",IF(AND($G352&lt;&gt;"",TODAY()&gt;$G352),"Overdue","Out")))</f>
        <v/>
      </c>
      <c r="N352" s="21">
        <f>IF(OR($A352="",$G352=""),"",MAX(0,IF($H352="",TODAY(),$H352)-$G352))</f>
        <v/>
      </c>
    </row>
    <row r="353">
      <c r="A353" s="17" t="n"/>
      <c r="C353" s="20">
        <f>IF($B353="","",IFERROR(INDEX('Equipment register'!$B$2:$B$501,MATCH($B353,'Equipment register'!$A$2:$A$501,0)),"Not in register"))</f>
        <v/>
      </c>
      <c r="G353" s="17" t="n"/>
      <c r="H353" s="17" t="n"/>
      <c r="L353" s="21">
        <f>IF($A353="","",IF($H353="",TODAY(),$H353)-$A353)</f>
        <v/>
      </c>
      <c r="M353" s="20">
        <f>IF($A353="","",IF($H353&lt;&gt;"","Returned",IF(AND($G353&lt;&gt;"",TODAY()&gt;$G353),"Overdue","Out")))</f>
        <v/>
      </c>
      <c r="N353" s="21">
        <f>IF(OR($A353="",$G353=""),"",MAX(0,IF($H353="",TODAY(),$H353)-$G353))</f>
        <v/>
      </c>
    </row>
    <row r="354">
      <c r="A354" s="17" t="n"/>
      <c r="C354" s="20">
        <f>IF($B354="","",IFERROR(INDEX('Equipment register'!$B$2:$B$501,MATCH($B354,'Equipment register'!$A$2:$A$501,0)),"Not in register"))</f>
        <v/>
      </c>
      <c r="G354" s="17" t="n"/>
      <c r="H354" s="17" t="n"/>
      <c r="L354" s="21">
        <f>IF($A354="","",IF($H354="",TODAY(),$H354)-$A354)</f>
        <v/>
      </c>
      <c r="M354" s="20">
        <f>IF($A354="","",IF($H354&lt;&gt;"","Returned",IF(AND($G354&lt;&gt;"",TODAY()&gt;$G354),"Overdue","Out")))</f>
        <v/>
      </c>
      <c r="N354" s="21">
        <f>IF(OR($A354="",$G354=""),"",MAX(0,IF($H354="",TODAY(),$H354)-$G354))</f>
        <v/>
      </c>
    </row>
    <row r="355">
      <c r="A355" s="17" t="n"/>
      <c r="C355" s="20">
        <f>IF($B355="","",IFERROR(INDEX('Equipment register'!$B$2:$B$501,MATCH($B355,'Equipment register'!$A$2:$A$501,0)),"Not in register"))</f>
        <v/>
      </c>
      <c r="G355" s="17" t="n"/>
      <c r="H355" s="17" t="n"/>
      <c r="L355" s="21">
        <f>IF($A355="","",IF($H355="",TODAY(),$H355)-$A355)</f>
        <v/>
      </c>
      <c r="M355" s="20">
        <f>IF($A355="","",IF($H355&lt;&gt;"","Returned",IF(AND($G355&lt;&gt;"",TODAY()&gt;$G355),"Overdue","Out")))</f>
        <v/>
      </c>
      <c r="N355" s="21">
        <f>IF(OR($A355="",$G355=""),"",MAX(0,IF($H355="",TODAY(),$H355)-$G355))</f>
        <v/>
      </c>
    </row>
    <row r="356">
      <c r="A356" s="17" t="n"/>
      <c r="C356" s="20">
        <f>IF($B356="","",IFERROR(INDEX('Equipment register'!$B$2:$B$501,MATCH($B356,'Equipment register'!$A$2:$A$501,0)),"Not in register"))</f>
        <v/>
      </c>
      <c r="G356" s="17" t="n"/>
      <c r="H356" s="17" t="n"/>
      <c r="L356" s="21">
        <f>IF($A356="","",IF($H356="",TODAY(),$H356)-$A356)</f>
        <v/>
      </c>
      <c r="M356" s="20">
        <f>IF($A356="","",IF($H356&lt;&gt;"","Returned",IF(AND($G356&lt;&gt;"",TODAY()&gt;$G356),"Overdue","Out")))</f>
        <v/>
      </c>
      <c r="N356" s="21">
        <f>IF(OR($A356="",$G356=""),"",MAX(0,IF($H356="",TODAY(),$H356)-$G356))</f>
        <v/>
      </c>
    </row>
    <row r="357">
      <c r="A357" s="17" t="n"/>
      <c r="C357" s="20">
        <f>IF($B357="","",IFERROR(INDEX('Equipment register'!$B$2:$B$501,MATCH($B357,'Equipment register'!$A$2:$A$501,0)),"Not in register"))</f>
        <v/>
      </c>
      <c r="G357" s="17" t="n"/>
      <c r="H357" s="17" t="n"/>
      <c r="L357" s="21">
        <f>IF($A357="","",IF($H357="",TODAY(),$H357)-$A357)</f>
        <v/>
      </c>
      <c r="M357" s="20">
        <f>IF($A357="","",IF($H357&lt;&gt;"","Returned",IF(AND($G357&lt;&gt;"",TODAY()&gt;$G357),"Overdue","Out")))</f>
        <v/>
      </c>
      <c r="N357" s="21">
        <f>IF(OR($A357="",$G357=""),"",MAX(0,IF($H357="",TODAY(),$H357)-$G357))</f>
        <v/>
      </c>
    </row>
    <row r="358">
      <c r="A358" s="17" t="n"/>
      <c r="C358" s="20">
        <f>IF($B358="","",IFERROR(INDEX('Equipment register'!$B$2:$B$501,MATCH($B358,'Equipment register'!$A$2:$A$501,0)),"Not in register"))</f>
        <v/>
      </c>
      <c r="G358" s="17" t="n"/>
      <c r="H358" s="17" t="n"/>
      <c r="L358" s="21">
        <f>IF($A358="","",IF($H358="",TODAY(),$H358)-$A358)</f>
        <v/>
      </c>
      <c r="M358" s="20">
        <f>IF($A358="","",IF($H358&lt;&gt;"","Returned",IF(AND($G358&lt;&gt;"",TODAY()&gt;$G358),"Overdue","Out")))</f>
        <v/>
      </c>
      <c r="N358" s="21">
        <f>IF(OR($A358="",$G358=""),"",MAX(0,IF($H358="",TODAY(),$H358)-$G358))</f>
        <v/>
      </c>
    </row>
    <row r="359">
      <c r="A359" s="17" t="n"/>
      <c r="C359" s="20">
        <f>IF($B359="","",IFERROR(INDEX('Equipment register'!$B$2:$B$501,MATCH($B359,'Equipment register'!$A$2:$A$501,0)),"Not in register"))</f>
        <v/>
      </c>
      <c r="G359" s="17" t="n"/>
      <c r="H359" s="17" t="n"/>
      <c r="L359" s="21">
        <f>IF($A359="","",IF($H359="",TODAY(),$H359)-$A359)</f>
        <v/>
      </c>
      <c r="M359" s="20">
        <f>IF($A359="","",IF($H359&lt;&gt;"","Returned",IF(AND($G359&lt;&gt;"",TODAY()&gt;$G359),"Overdue","Out")))</f>
        <v/>
      </c>
      <c r="N359" s="21">
        <f>IF(OR($A359="",$G359=""),"",MAX(0,IF($H359="",TODAY(),$H359)-$G359))</f>
        <v/>
      </c>
    </row>
    <row r="360">
      <c r="A360" s="17" t="n"/>
      <c r="C360" s="20">
        <f>IF($B360="","",IFERROR(INDEX('Equipment register'!$B$2:$B$501,MATCH($B360,'Equipment register'!$A$2:$A$501,0)),"Not in register"))</f>
        <v/>
      </c>
      <c r="G360" s="17" t="n"/>
      <c r="H360" s="17" t="n"/>
      <c r="L360" s="21">
        <f>IF($A360="","",IF($H360="",TODAY(),$H360)-$A360)</f>
        <v/>
      </c>
      <c r="M360" s="20">
        <f>IF($A360="","",IF($H360&lt;&gt;"","Returned",IF(AND($G360&lt;&gt;"",TODAY()&gt;$G360),"Overdue","Out")))</f>
        <v/>
      </c>
      <c r="N360" s="21">
        <f>IF(OR($A360="",$G360=""),"",MAX(0,IF($H360="",TODAY(),$H360)-$G360))</f>
        <v/>
      </c>
    </row>
    <row r="361">
      <c r="A361" s="17" t="n"/>
      <c r="C361" s="20">
        <f>IF($B361="","",IFERROR(INDEX('Equipment register'!$B$2:$B$501,MATCH($B361,'Equipment register'!$A$2:$A$501,0)),"Not in register"))</f>
        <v/>
      </c>
      <c r="G361" s="17" t="n"/>
      <c r="H361" s="17" t="n"/>
      <c r="L361" s="21">
        <f>IF($A361="","",IF($H361="",TODAY(),$H361)-$A361)</f>
        <v/>
      </c>
      <c r="M361" s="20">
        <f>IF($A361="","",IF($H361&lt;&gt;"","Returned",IF(AND($G361&lt;&gt;"",TODAY()&gt;$G361),"Overdue","Out")))</f>
        <v/>
      </c>
      <c r="N361" s="21">
        <f>IF(OR($A361="",$G361=""),"",MAX(0,IF($H361="",TODAY(),$H361)-$G361))</f>
        <v/>
      </c>
    </row>
    <row r="362">
      <c r="A362" s="17" t="n"/>
      <c r="C362" s="20">
        <f>IF($B362="","",IFERROR(INDEX('Equipment register'!$B$2:$B$501,MATCH($B362,'Equipment register'!$A$2:$A$501,0)),"Not in register"))</f>
        <v/>
      </c>
      <c r="G362" s="17" t="n"/>
      <c r="H362" s="17" t="n"/>
      <c r="L362" s="21">
        <f>IF($A362="","",IF($H362="",TODAY(),$H362)-$A362)</f>
        <v/>
      </c>
      <c r="M362" s="20">
        <f>IF($A362="","",IF($H362&lt;&gt;"","Returned",IF(AND($G362&lt;&gt;"",TODAY()&gt;$G362),"Overdue","Out")))</f>
        <v/>
      </c>
      <c r="N362" s="21">
        <f>IF(OR($A362="",$G362=""),"",MAX(0,IF($H362="",TODAY(),$H362)-$G362))</f>
        <v/>
      </c>
    </row>
    <row r="363">
      <c r="A363" s="17" t="n"/>
      <c r="C363" s="20">
        <f>IF($B363="","",IFERROR(INDEX('Equipment register'!$B$2:$B$501,MATCH($B363,'Equipment register'!$A$2:$A$501,0)),"Not in register"))</f>
        <v/>
      </c>
      <c r="G363" s="17" t="n"/>
      <c r="H363" s="17" t="n"/>
      <c r="L363" s="21">
        <f>IF($A363="","",IF($H363="",TODAY(),$H363)-$A363)</f>
        <v/>
      </c>
      <c r="M363" s="20">
        <f>IF($A363="","",IF($H363&lt;&gt;"","Returned",IF(AND($G363&lt;&gt;"",TODAY()&gt;$G363),"Overdue","Out")))</f>
        <v/>
      </c>
      <c r="N363" s="21">
        <f>IF(OR($A363="",$G363=""),"",MAX(0,IF($H363="",TODAY(),$H363)-$G363))</f>
        <v/>
      </c>
    </row>
    <row r="364">
      <c r="A364" s="17" t="n"/>
      <c r="C364" s="20">
        <f>IF($B364="","",IFERROR(INDEX('Equipment register'!$B$2:$B$501,MATCH($B364,'Equipment register'!$A$2:$A$501,0)),"Not in register"))</f>
        <v/>
      </c>
      <c r="G364" s="17" t="n"/>
      <c r="H364" s="17" t="n"/>
      <c r="L364" s="21">
        <f>IF($A364="","",IF($H364="",TODAY(),$H364)-$A364)</f>
        <v/>
      </c>
      <c r="M364" s="20">
        <f>IF($A364="","",IF($H364&lt;&gt;"","Returned",IF(AND($G364&lt;&gt;"",TODAY()&gt;$G364),"Overdue","Out")))</f>
        <v/>
      </c>
      <c r="N364" s="21">
        <f>IF(OR($A364="",$G364=""),"",MAX(0,IF($H364="",TODAY(),$H364)-$G364))</f>
        <v/>
      </c>
    </row>
    <row r="365">
      <c r="A365" s="17" t="n"/>
      <c r="C365" s="20">
        <f>IF($B365="","",IFERROR(INDEX('Equipment register'!$B$2:$B$501,MATCH($B365,'Equipment register'!$A$2:$A$501,0)),"Not in register"))</f>
        <v/>
      </c>
      <c r="G365" s="17" t="n"/>
      <c r="H365" s="17" t="n"/>
      <c r="L365" s="21">
        <f>IF($A365="","",IF($H365="",TODAY(),$H365)-$A365)</f>
        <v/>
      </c>
      <c r="M365" s="20">
        <f>IF($A365="","",IF($H365&lt;&gt;"","Returned",IF(AND($G365&lt;&gt;"",TODAY()&gt;$G365),"Overdue","Out")))</f>
        <v/>
      </c>
      <c r="N365" s="21">
        <f>IF(OR($A365="",$G365=""),"",MAX(0,IF($H365="",TODAY(),$H365)-$G365))</f>
        <v/>
      </c>
    </row>
    <row r="366">
      <c r="A366" s="17" t="n"/>
      <c r="C366" s="20">
        <f>IF($B366="","",IFERROR(INDEX('Equipment register'!$B$2:$B$501,MATCH($B366,'Equipment register'!$A$2:$A$501,0)),"Not in register"))</f>
        <v/>
      </c>
      <c r="G366" s="17" t="n"/>
      <c r="H366" s="17" t="n"/>
      <c r="L366" s="21">
        <f>IF($A366="","",IF($H366="",TODAY(),$H366)-$A366)</f>
        <v/>
      </c>
      <c r="M366" s="20">
        <f>IF($A366="","",IF($H366&lt;&gt;"","Returned",IF(AND($G366&lt;&gt;"",TODAY()&gt;$G366),"Overdue","Out")))</f>
        <v/>
      </c>
      <c r="N366" s="21">
        <f>IF(OR($A366="",$G366=""),"",MAX(0,IF($H366="",TODAY(),$H366)-$G366))</f>
        <v/>
      </c>
    </row>
    <row r="367">
      <c r="A367" s="17" t="n"/>
      <c r="C367" s="20">
        <f>IF($B367="","",IFERROR(INDEX('Equipment register'!$B$2:$B$501,MATCH($B367,'Equipment register'!$A$2:$A$501,0)),"Not in register"))</f>
        <v/>
      </c>
      <c r="G367" s="17" t="n"/>
      <c r="H367" s="17" t="n"/>
      <c r="L367" s="21">
        <f>IF($A367="","",IF($H367="",TODAY(),$H367)-$A367)</f>
        <v/>
      </c>
      <c r="M367" s="20">
        <f>IF($A367="","",IF($H367&lt;&gt;"","Returned",IF(AND($G367&lt;&gt;"",TODAY()&gt;$G367),"Overdue","Out")))</f>
        <v/>
      </c>
      <c r="N367" s="21">
        <f>IF(OR($A367="",$G367=""),"",MAX(0,IF($H367="",TODAY(),$H367)-$G367))</f>
        <v/>
      </c>
    </row>
    <row r="368">
      <c r="A368" s="17" t="n"/>
      <c r="C368" s="20">
        <f>IF($B368="","",IFERROR(INDEX('Equipment register'!$B$2:$B$501,MATCH($B368,'Equipment register'!$A$2:$A$501,0)),"Not in register"))</f>
        <v/>
      </c>
      <c r="G368" s="17" t="n"/>
      <c r="H368" s="17" t="n"/>
      <c r="L368" s="21">
        <f>IF($A368="","",IF($H368="",TODAY(),$H368)-$A368)</f>
        <v/>
      </c>
      <c r="M368" s="20">
        <f>IF($A368="","",IF($H368&lt;&gt;"","Returned",IF(AND($G368&lt;&gt;"",TODAY()&gt;$G368),"Overdue","Out")))</f>
        <v/>
      </c>
      <c r="N368" s="21">
        <f>IF(OR($A368="",$G368=""),"",MAX(0,IF($H368="",TODAY(),$H368)-$G368))</f>
        <v/>
      </c>
    </row>
    <row r="369">
      <c r="A369" s="17" t="n"/>
      <c r="C369" s="20">
        <f>IF($B369="","",IFERROR(INDEX('Equipment register'!$B$2:$B$501,MATCH($B369,'Equipment register'!$A$2:$A$501,0)),"Not in register"))</f>
        <v/>
      </c>
      <c r="G369" s="17" t="n"/>
      <c r="H369" s="17" t="n"/>
      <c r="L369" s="21">
        <f>IF($A369="","",IF($H369="",TODAY(),$H369)-$A369)</f>
        <v/>
      </c>
      <c r="M369" s="20">
        <f>IF($A369="","",IF($H369&lt;&gt;"","Returned",IF(AND($G369&lt;&gt;"",TODAY()&gt;$G369),"Overdue","Out")))</f>
        <v/>
      </c>
      <c r="N369" s="21">
        <f>IF(OR($A369="",$G369=""),"",MAX(0,IF($H369="",TODAY(),$H369)-$G369))</f>
        <v/>
      </c>
    </row>
    <row r="370">
      <c r="A370" s="17" t="n"/>
      <c r="C370" s="20">
        <f>IF($B370="","",IFERROR(INDEX('Equipment register'!$B$2:$B$501,MATCH($B370,'Equipment register'!$A$2:$A$501,0)),"Not in register"))</f>
        <v/>
      </c>
      <c r="G370" s="17" t="n"/>
      <c r="H370" s="17" t="n"/>
      <c r="L370" s="21">
        <f>IF($A370="","",IF($H370="",TODAY(),$H370)-$A370)</f>
        <v/>
      </c>
      <c r="M370" s="20">
        <f>IF($A370="","",IF($H370&lt;&gt;"","Returned",IF(AND($G370&lt;&gt;"",TODAY()&gt;$G370),"Overdue","Out")))</f>
        <v/>
      </c>
      <c r="N370" s="21">
        <f>IF(OR($A370="",$G370=""),"",MAX(0,IF($H370="",TODAY(),$H370)-$G370))</f>
        <v/>
      </c>
    </row>
    <row r="371">
      <c r="A371" s="17" t="n"/>
      <c r="C371" s="20">
        <f>IF($B371="","",IFERROR(INDEX('Equipment register'!$B$2:$B$501,MATCH($B371,'Equipment register'!$A$2:$A$501,0)),"Not in register"))</f>
        <v/>
      </c>
      <c r="G371" s="17" t="n"/>
      <c r="H371" s="17" t="n"/>
      <c r="L371" s="21">
        <f>IF($A371="","",IF($H371="",TODAY(),$H371)-$A371)</f>
        <v/>
      </c>
      <c r="M371" s="20">
        <f>IF($A371="","",IF($H371&lt;&gt;"","Returned",IF(AND($G371&lt;&gt;"",TODAY()&gt;$G371),"Overdue","Out")))</f>
        <v/>
      </c>
      <c r="N371" s="21">
        <f>IF(OR($A371="",$G371=""),"",MAX(0,IF($H371="",TODAY(),$H371)-$G371))</f>
        <v/>
      </c>
    </row>
    <row r="372">
      <c r="A372" s="17" t="n"/>
      <c r="C372" s="20">
        <f>IF($B372="","",IFERROR(INDEX('Equipment register'!$B$2:$B$501,MATCH($B372,'Equipment register'!$A$2:$A$501,0)),"Not in register"))</f>
        <v/>
      </c>
      <c r="G372" s="17" t="n"/>
      <c r="H372" s="17" t="n"/>
      <c r="L372" s="21">
        <f>IF($A372="","",IF($H372="",TODAY(),$H372)-$A372)</f>
        <v/>
      </c>
      <c r="M372" s="20">
        <f>IF($A372="","",IF($H372&lt;&gt;"","Returned",IF(AND($G372&lt;&gt;"",TODAY()&gt;$G372),"Overdue","Out")))</f>
        <v/>
      </c>
      <c r="N372" s="21">
        <f>IF(OR($A372="",$G372=""),"",MAX(0,IF($H372="",TODAY(),$H372)-$G372))</f>
        <v/>
      </c>
    </row>
    <row r="373">
      <c r="A373" s="17" t="n"/>
      <c r="C373" s="20">
        <f>IF($B373="","",IFERROR(INDEX('Equipment register'!$B$2:$B$501,MATCH($B373,'Equipment register'!$A$2:$A$501,0)),"Not in register"))</f>
        <v/>
      </c>
      <c r="G373" s="17" t="n"/>
      <c r="H373" s="17" t="n"/>
      <c r="L373" s="21">
        <f>IF($A373="","",IF($H373="",TODAY(),$H373)-$A373)</f>
        <v/>
      </c>
      <c r="M373" s="20">
        <f>IF($A373="","",IF($H373&lt;&gt;"","Returned",IF(AND($G373&lt;&gt;"",TODAY()&gt;$G373),"Overdue","Out")))</f>
        <v/>
      </c>
      <c r="N373" s="21">
        <f>IF(OR($A373="",$G373=""),"",MAX(0,IF($H373="",TODAY(),$H373)-$G373))</f>
        <v/>
      </c>
    </row>
    <row r="374">
      <c r="A374" s="17" t="n"/>
      <c r="C374" s="20">
        <f>IF($B374="","",IFERROR(INDEX('Equipment register'!$B$2:$B$501,MATCH($B374,'Equipment register'!$A$2:$A$501,0)),"Not in register"))</f>
        <v/>
      </c>
      <c r="G374" s="17" t="n"/>
      <c r="H374" s="17" t="n"/>
      <c r="L374" s="21">
        <f>IF($A374="","",IF($H374="",TODAY(),$H374)-$A374)</f>
        <v/>
      </c>
      <c r="M374" s="20">
        <f>IF($A374="","",IF($H374&lt;&gt;"","Returned",IF(AND($G374&lt;&gt;"",TODAY()&gt;$G374),"Overdue","Out")))</f>
        <v/>
      </c>
      <c r="N374" s="21">
        <f>IF(OR($A374="",$G374=""),"",MAX(0,IF($H374="",TODAY(),$H374)-$G374))</f>
        <v/>
      </c>
    </row>
    <row r="375">
      <c r="A375" s="17" t="n"/>
      <c r="C375" s="20">
        <f>IF($B375="","",IFERROR(INDEX('Equipment register'!$B$2:$B$501,MATCH($B375,'Equipment register'!$A$2:$A$501,0)),"Not in register"))</f>
        <v/>
      </c>
      <c r="G375" s="17" t="n"/>
      <c r="H375" s="17" t="n"/>
      <c r="L375" s="21">
        <f>IF($A375="","",IF($H375="",TODAY(),$H375)-$A375)</f>
        <v/>
      </c>
      <c r="M375" s="20">
        <f>IF($A375="","",IF($H375&lt;&gt;"","Returned",IF(AND($G375&lt;&gt;"",TODAY()&gt;$G375),"Overdue","Out")))</f>
        <v/>
      </c>
      <c r="N375" s="21">
        <f>IF(OR($A375="",$G375=""),"",MAX(0,IF($H375="",TODAY(),$H375)-$G375))</f>
        <v/>
      </c>
    </row>
    <row r="376">
      <c r="A376" s="17" t="n"/>
      <c r="C376" s="20">
        <f>IF($B376="","",IFERROR(INDEX('Equipment register'!$B$2:$B$501,MATCH($B376,'Equipment register'!$A$2:$A$501,0)),"Not in register"))</f>
        <v/>
      </c>
      <c r="G376" s="17" t="n"/>
      <c r="H376" s="17" t="n"/>
      <c r="L376" s="21">
        <f>IF($A376="","",IF($H376="",TODAY(),$H376)-$A376)</f>
        <v/>
      </c>
      <c r="M376" s="20">
        <f>IF($A376="","",IF($H376&lt;&gt;"","Returned",IF(AND($G376&lt;&gt;"",TODAY()&gt;$G376),"Overdue","Out")))</f>
        <v/>
      </c>
      <c r="N376" s="21">
        <f>IF(OR($A376="",$G376=""),"",MAX(0,IF($H376="",TODAY(),$H376)-$G376))</f>
        <v/>
      </c>
    </row>
    <row r="377">
      <c r="A377" s="17" t="n"/>
      <c r="C377" s="20">
        <f>IF($B377="","",IFERROR(INDEX('Equipment register'!$B$2:$B$501,MATCH($B377,'Equipment register'!$A$2:$A$501,0)),"Not in register"))</f>
        <v/>
      </c>
      <c r="G377" s="17" t="n"/>
      <c r="H377" s="17" t="n"/>
      <c r="L377" s="21">
        <f>IF($A377="","",IF($H377="",TODAY(),$H377)-$A377)</f>
        <v/>
      </c>
      <c r="M377" s="20">
        <f>IF($A377="","",IF($H377&lt;&gt;"","Returned",IF(AND($G377&lt;&gt;"",TODAY()&gt;$G377),"Overdue","Out")))</f>
        <v/>
      </c>
      <c r="N377" s="21">
        <f>IF(OR($A377="",$G377=""),"",MAX(0,IF($H377="",TODAY(),$H377)-$G377))</f>
        <v/>
      </c>
    </row>
    <row r="378">
      <c r="A378" s="17" t="n"/>
      <c r="C378" s="20">
        <f>IF($B378="","",IFERROR(INDEX('Equipment register'!$B$2:$B$501,MATCH($B378,'Equipment register'!$A$2:$A$501,0)),"Not in register"))</f>
        <v/>
      </c>
      <c r="G378" s="17" t="n"/>
      <c r="H378" s="17" t="n"/>
      <c r="L378" s="21">
        <f>IF($A378="","",IF($H378="",TODAY(),$H378)-$A378)</f>
        <v/>
      </c>
      <c r="M378" s="20">
        <f>IF($A378="","",IF($H378&lt;&gt;"","Returned",IF(AND($G378&lt;&gt;"",TODAY()&gt;$G378),"Overdue","Out")))</f>
        <v/>
      </c>
      <c r="N378" s="21">
        <f>IF(OR($A378="",$G378=""),"",MAX(0,IF($H378="",TODAY(),$H378)-$G378))</f>
        <v/>
      </c>
    </row>
    <row r="379">
      <c r="A379" s="17" t="n"/>
      <c r="C379" s="20">
        <f>IF($B379="","",IFERROR(INDEX('Equipment register'!$B$2:$B$501,MATCH($B379,'Equipment register'!$A$2:$A$501,0)),"Not in register"))</f>
        <v/>
      </c>
      <c r="G379" s="17" t="n"/>
      <c r="H379" s="17" t="n"/>
      <c r="L379" s="21">
        <f>IF($A379="","",IF($H379="",TODAY(),$H379)-$A379)</f>
        <v/>
      </c>
      <c r="M379" s="20">
        <f>IF($A379="","",IF($H379&lt;&gt;"","Returned",IF(AND($G379&lt;&gt;"",TODAY()&gt;$G379),"Overdue","Out")))</f>
        <v/>
      </c>
      <c r="N379" s="21">
        <f>IF(OR($A379="",$G379=""),"",MAX(0,IF($H379="",TODAY(),$H379)-$G379))</f>
        <v/>
      </c>
    </row>
    <row r="380">
      <c r="A380" s="17" t="n"/>
      <c r="C380" s="20">
        <f>IF($B380="","",IFERROR(INDEX('Equipment register'!$B$2:$B$501,MATCH($B380,'Equipment register'!$A$2:$A$501,0)),"Not in register"))</f>
        <v/>
      </c>
      <c r="G380" s="17" t="n"/>
      <c r="H380" s="17" t="n"/>
      <c r="L380" s="21">
        <f>IF($A380="","",IF($H380="",TODAY(),$H380)-$A380)</f>
        <v/>
      </c>
      <c r="M380" s="20">
        <f>IF($A380="","",IF($H380&lt;&gt;"","Returned",IF(AND($G380&lt;&gt;"",TODAY()&gt;$G380),"Overdue","Out")))</f>
        <v/>
      </c>
      <c r="N380" s="21">
        <f>IF(OR($A380="",$G380=""),"",MAX(0,IF($H380="",TODAY(),$H380)-$G380))</f>
        <v/>
      </c>
    </row>
    <row r="381">
      <c r="A381" s="17" t="n"/>
      <c r="C381" s="20">
        <f>IF($B381="","",IFERROR(INDEX('Equipment register'!$B$2:$B$501,MATCH($B381,'Equipment register'!$A$2:$A$501,0)),"Not in register"))</f>
        <v/>
      </c>
      <c r="G381" s="17" t="n"/>
      <c r="H381" s="17" t="n"/>
      <c r="L381" s="21">
        <f>IF($A381="","",IF($H381="",TODAY(),$H381)-$A381)</f>
        <v/>
      </c>
      <c r="M381" s="20">
        <f>IF($A381="","",IF($H381&lt;&gt;"","Returned",IF(AND($G381&lt;&gt;"",TODAY()&gt;$G381),"Overdue","Out")))</f>
        <v/>
      </c>
      <c r="N381" s="21">
        <f>IF(OR($A381="",$G381=""),"",MAX(0,IF($H381="",TODAY(),$H381)-$G381))</f>
        <v/>
      </c>
    </row>
    <row r="382">
      <c r="A382" s="17" t="n"/>
      <c r="C382" s="20">
        <f>IF($B382="","",IFERROR(INDEX('Equipment register'!$B$2:$B$501,MATCH($B382,'Equipment register'!$A$2:$A$501,0)),"Not in register"))</f>
        <v/>
      </c>
      <c r="G382" s="17" t="n"/>
      <c r="H382" s="17" t="n"/>
      <c r="L382" s="21">
        <f>IF($A382="","",IF($H382="",TODAY(),$H382)-$A382)</f>
        <v/>
      </c>
      <c r="M382" s="20">
        <f>IF($A382="","",IF($H382&lt;&gt;"","Returned",IF(AND($G382&lt;&gt;"",TODAY()&gt;$G382),"Overdue","Out")))</f>
        <v/>
      </c>
      <c r="N382" s="21">
        <f>IF(OR($A382="",$G382=""),"",MAX(0,IF($H382="",TODAY(),$H382)-$G382))</f>
        <v/>
      </c>
    </row>
    <row r="383">
      <c r="A383" s="17" t="n"/>
      <c r="C383" s="20">
        <f>IF($B383="","",IFERROR(INDEX('Equipment register'!$B$2:$B$501,MATCH($B383,'Equipment register'!$A$2:$A$501,0)),"Not in register"))</f>
        <v/>
      </c>
      <c r="G383" s="17" t="n"/>
      <c r="H383" s="17" t="n"/>
      <c r="L383" s="21">
        <f>IF($A383="","",IF($H383="",TODAY(),$H383)-$A383)</f>
        <v/>
      </c>
      <c r="M383" s="20">
        <f>IF($A383="","",IF($H383&lt;&gt;"","Returned",IF(AND($G383&lt;&gt;"",TODAY()&gt;$G383),"Overdue","Out")))</f>
        <v/>
      </c>
      <c r="N383" s="21">
        <f>IF(OR($A383="",$G383=""),"",MAX(0,IF($H383="",TODAY(),$H383)-$G383))</f>
        <v/>
      </c>
    </row>
    <row r="384">
      <c r="A384" s="17" t="n"/>
      <c r="C384" s="20">
        <f>IF($B384="","",IFERROR(INDEX('Equipment register'!$B$2:$B$501,MATCH($B384,'Equipment register'!$A$2:$A$501,0)),"Not in register"))</f>
        <v/>
      </c>
      <c r="G384" s="17" t="n"/>
      <c r="H384" s="17" t="n"/>
      <c r="L384" s="21">
        <f>IF($A384="","",IF($H384="",TODAY(),$H384)-$A384)</f>
        <v/>
      </c>
      <c r="M384" s="20">
        <f>IF($A384="","",IF($H384&lt;&gt;"","Returned",IF(AND($G384&lt;&gt;"",TODAY()&gt;$G384),"Overdue","Out")))</f>
        <v/>
      </c>
      <c r="N384" s="21">
        <f>IF(OR($A384="",$G384=""),"",MAX(0,IF($H384="",TODAY(),$H384)-$G384))</f>
        <v/>
      </c>
    </row>
    <row r="385">
      <c r="A385" s="17" t="n"/>
      <c r="C385" s="20">
        <f>IF($B385="","",IFERROR(INDEX('Equipment register'!$B$2:$B$501,MATCH($B385,'Equipment register'!$A$2:$A$501,0)),"Not in register"))</f>
        <v/>
      </c>
      <c r="G385" s="17" t="n"/>
      <c r="H385" s="17" t="n"/>
      <c r="L385" s="21">
        <f>IF($A385="","",IF($H385="",TODAY(),$H385)-$A385)</f>
        <v/>
      </c>
      <c r="M385" s="20">
        <f>IF($A385="","",IF($H385&lt;&gt;"","Returned",IF(AND($G385&lt;&gt;"",TODAY()&gt;$G385),"Overdue","Out")))</f>
        <v/>
      </c>
      <c r="N385" s="21">
        <f>IF(OR($A385="",$G385=""),"",MAX(0,IF($H385="",TODAY(),$H385)-$G385))</f>
        <v/>
      </c>
    </row>
    <row r="386">
      <c r="A386" s="17" t="n"/>
      <c r="C386" s="20">
        <f>IF($B386="","",IFERROR(INDEX('Equipment register'!$B$2:$B$501,MATCH($B386,'Equipment register'!$A$2:$A$501,0)),"Not in register"))</f>
        <v/>
      </c>
      <c r="G386" s="17" t="n"/>
      <c r="H386" s="17" t="n"/>
      <c r="L386" s="21">
        <f>IF($A386="","",IF($H386="",TODAY(),$H386)-$A386)</f>
        <v/>
      </c>
      <c r="M386" s="20">
        <f>IF($A386="","",IF($H386&lt;&gt;"","Returned",IF(AND($G386&lt;&gt;"",TODAY()&gt;$G386),"Overdue","Out")))</f>
        <v/>
      </c>
      <c r="N386" s="21">
        <f>IF(OR($A386="",$G386=""),"",MAX(0,IF($H386="",TODAY(),$H386)-$G386))</f>
        <v/>
      </c>
    </row>
    <row r="387">
      <c r="A387" s="17" t="n"/>
      <c r="C387" s="20">
        <f>IF($B387="","",IFERROR(INDEX('Equipment register'!$B$2:$B$501,MATCH($B387,'Equipment register'!$A$2:$A$501,0)),"Not in register"))</f>
        <v/>
      </c>
      <c r="G387" s="17" t="n"/>
      <c r="H387" s="17" t="n"/>
      <c r="L387" s="21">
        <f>IF($A387="","",IF($H387="",TODAY(),$H387)-$A387)</f>
        <v/>
      </c>
      <c r="M387" s="20">
        <f>IF($A387="","",IF($H387&lt;&gt;"","Returned",IF(AND($G387&lt;&gt;"",TODAY()&gt;$G387),"Overdue","Out")))</f>
        <v/>
      </c>
      <c r="N387" s="21">
        <f>IF(OR($A387="",$G387=""),"",MAX(0,IF($H387="",TODAY(),$H387)-$G387))</f>
        <v/>
      </c>
    </row>
    <row r="388">
      <c r="A388" s="17" t="n"/>
      <c r="C388" s="20">
        <f>IF($B388="","",IFERROR(INDEX('Equipment register'!$B$2:$B$501,MATCH($B388,'Equipment register'!$A$2:$A$501,0)),"Not in register"))</f>
        <v/>
      </c>
      <c r="G388" s="17" t="n"/>
      <c r="H388" s="17" t="n"/>
      <c r="L388" s="21">
        <f>IF($A388="","",IF($H388="",TODAY(),$H388)-$A388)</f>
        <v/>
      </c>
      <c r="M388" s="20">
        <f>IF($A388="","",IF($H388&lt;&gt;"","Returned",IF(AND($G388&lt;&gt;"",TODAY()&gt;$G388),"Overdue","Out")))</f>
        <v/>
      </c>
      <c r="N388" s="21">
        <f>IF(OR($A388="",$G388=""),"",MAX(0,IF($H388="",TODAY(),$H388)-$G388))</f>
        <v/>
      </c>
    </row>
    <row r="389">
      <c r="A389" s="17" t="n"/>
      <c r="C389" s="20">
        <f>IF($B389="","",IFERROR(INDEX('Equipment register'!$B$2:$B$501,MATCH($B389,'Equipment register'!$A$2:$A$501,0)),"Not in register"))</f>
        <v/>
      </c>
      <c r="G389" s="17" t="n"/>
      <c r="H389" s="17" t="n"/>
      <c r="L389" s="21">
        <f>IF($A389="","",IF($H389="",TODAY(),$H389)-$A389)</f>
        <v/>
      </c>
      <c r="M389" s="20">
        <f>IF($A389="","",IF($H389&lt;&gt;"","Returned",IF(AND($G389&lt;&gt;"",TODAY()&gt;$G389),"Overdue","Out")))</f>
        <v/>
      </c>
      <c r="N389" s="21">
        <f>IF(OR($A389="",$G389=""),"",MAX(0,IF($H389="",TODAY(),$H389)-$G389))</f>
        <v/>
      </c>
    </row>
    <row r="390">
      <c r="A390" s="17" t="n"/>
      <c r="C390" s="20">
        <f>IF($B390="","",IFERROR(INDEX('Equipment register'!$B$2:$B$501,MATCH($B390,'Equipment register'!$A$2:$A$501,0)),"Not in register"))</f>
        <v/>
      </c>
      <c r="G390" s="17" t="n"/>
      <c r="H390" s="17" t="n"/>
      <c r="L390" s="21">
        <f>IF($A390="","",IF($H390="",TODAY(),$H390)-$A390)</f>
        <v/>
      </c>
      <c r="M390" s="20">
        <f>IF($A390="","",IF($H390&lt;&gt;"","Returned",IF(AND($G390&lt;&gt;"",TODAY()&gt;$G390),"Overdue","Out")))</f>
        <v/>
      </c>
      <c r="N390" s="21">
        <f>IF(OR($A390="",$G390=""),"",MAX(0,IF($H390="",TODAY(),$H390)-$G390))</f>
        <v/>
      </c>
    </row>
    <row r="391">
      <c r="A391" s="17" t="n"/>
      <c r="C391" s="20">
        <f>IF($B391="","",IFERROR(INDEX('Equipment register'!$B$2:$B$501,MATCH($B391,'Equipment register'!$A$2:$A$501,0)),"Not in register"))</f>
        <v/>
      </c>
      <c r="G391" s="17" t="n"/>
      <c r="H391" s="17" t="n"/>
      <c r="L391" s="21">
        <f>IF($A391="","",IF($H391="",TODAY(),$H391)-$A391)</f>
        <v/>
      </c>
      <c r="M391" s="20">
        <f>IF($A391="","",IF($H391&lt;&gt;"","Returned",IF(AND($G391&lt;&gt;"",TODAY()&gt;$G391),"Overdue","Out")))</f>
        <v/>
      </c>
      <c r="N391" s="21">
        <f>IF(OR($A391="",$G391=""),"",MAX(0,IF($H391="",TODAY(),$H391)-$G391))</f>
        <v/>
      </c>
    </row>
    <row r="392">
      <c r="A392" s="17" t="n"/>
      <c r="C392" s="20">
        <f>IF($B392="","",IFERROR(INDEX('Equipment register'!$B$2:$B$501,MATCH($B392,'Equipment register'!$A$2:$A$501,0)),"Not in register"))</f>
        <v/>
      </c>
      <c r="G392" s="17" t="n"/>
      <c r="H392" s="17" t="n"/>
      <c r="L392" s="21">
        <f>IF($A392="","",IF($H392="",TODAY(),$H392)-$A392)</f>
        <v/>
      </c>
      <c r="M392" s="20">
        <f>IF($A392="","",IF($H392&lt;&gt;"","Returned",IF(AND($G392&lt;&gt;"",TODAY()&gt;$G392),"Overdue","Out")))</f>
        <v/>
      </c>
      <c r="N392" s="21">
        <f>IF(OR($A392="",$G392=""),"",MAX(0,IF($H392="",TODAY(),$H392)-$G392))</f>
        <v/>
      </c>
    </row>
    <row r="393">
      <c r="A393" s="17" t="n"/>
      <c r="C393" s="20">
        <f>IF($B393="","",IFERROR(INDEX('Equipment register'!$B$2:$B$501,MATCH($B393,'Equipment register'!$A$2:$A$501,0)),"Not in register"))</f>
        <v/>
      </c>
      <c r="G393" s="17" t="n"/>
      <c r="H393" s="17" t="n"/>
      <c r="L393" s="21">
        <f>IF($A393="","",IF($H393="",TODAY(),$H393)-$A393)</f>
        <v/>
      </c>
      <c r="M393" s="20">
        <f>IF($A393="","",IF($H393&lt;&gt;"","Returned",IF(AND($G393&lt;&gt;"",TODAY()&gt;$G393),"Overdue","Out")))</f>
        <v/>
      </c>
      <c r="N393" s="21">
        <f>IF(OR($A393="",$G393=""),"",MAX(0,IF($H393="",TODAY(),$H393)-$G393))</f>
        <v/>
      </c>
    </row>
    <row r="394">
      <c r="A394" s="17" t="n"/>
      <c r="C394" s="20">
        <f>IF($B394="","",IFERROR(INDEX('Equipment register'!$B$2:$B$501,MATCH($B394,'Equipment register'!$A$2:$A$501,0)),"Not in register"))</f>
        <v/>
      </c>
      <c r="G394" s="17" t="n"/>
      <c r="H394" s="17" t="n"/>
      <c r="L394" s="21">
        <f>IF($A394="","",IF($H394="",TODAY(),$H394)-$A394)</f>
        <v/>
      </c>
      <c r="M394" s="20">
        <f>IF($A394="","",IF($H394&lt;&gt;"","Returned",IF(AND($G394&lt;&gt;"",TODAY()&gt;$G394),"Overdue","Out")))</f>
        <v/>
      </c>
      <c r="N394" s="21">
        <f>IF(OR($A394="",$G394=""),"",MAX(0,IF($H394="",TODAY(),$H394)-$G394))</f>
        <v/>
      </c>
    </row>
    <row r="395">
      <c r="A395" s="17" t="n"/>
      <c r="C395" s="20">
        <f>IF($B395="","",IFERROR(INDEX('Equipment register'!$B$2:$B$501,MATCH($B395,'Equipment register'!$A$2:$A$501,0)),"Not in register"))</f>
        <v/>
      </c>
      <c r="G395" s="17" t="n"/>
      <c r="H395" s="17" t="n"/>
      <c r="L395" s="21">
        <f>IF($A395="","",IF($H395="",TODAY(),$H395)-$A395)</f>
        <v/>
      </c>
      <c r="M395" s="20">
        <f>IF($A395="","",IF($H395&lt;&gt;"","Returned",IF(AND($G395&lt;&gt;"",TODAY()&gt;$G395),"Overdue","Out")))</f>
        <v/>
      </c>
      <c r="N395" s="21">
        <f>IF(OR($A395="",$G395=""),"",MAX(0,IF($H395="",TODAY(),$H395)-$G395))</f>
        <v/>
      </c>
    </row>
    <row r="396">
      <c r="A396" s="17" t="n"/>
      <c r="C396" s="20">
        <f>IF($B396="","",IFERROR(INDEX('Equipment register'!$B$2:$B$501,MATCH($B396,'Equipment register'!$A$2:$A$501,0)),"Not in register"))</f>
        <v/>
      </c>
      <c r="G396" s="17" t="n"/>
      <c r="H396" s="17" t="n"/>
      <c r="L396" s="21">
        <f>IF($A396="","",IF($H396="",TODAY(),$H396)-$A396)</f>
        <v/>
      </c>
      <c r="M396" s="20">
        <f>IF($A396="","",IF($H396&lt;&gt;"","Returned",IF(AND($G396&lt;&gt;"",TODAY()&gt;$G396),"Overdue","Out")))</f>
        <v/>
      </c>
      <c r="N396" s="21">
        <f>IF(OR($A396="",$G396=""),"",MAX(0,IF($H396="",TODAY(),$H396)-$G396))</f>
        <v/>
      </c>
    </row>
    <row r="397">
      <c r="A397" s="17" t="n"/>
      <c r="C397" s="20">
        <f>IF($B397="","",IFERROR(INDEX('Equipment register'!$B$2:$B$501,MATCH($B397,'Equipment register'!$A$2:$A$501,0)),"Not in register"))</f>
        <v/>
      </c>
      <c r="G397" s="17" t="n"/>
      <c r="H397" s="17" t="n"/>
      <c r="L397" s="21">
        <f>IF($A397="","",IF($H397="",TODAY(),$H397)-$A397)</f>
        <v/>
      </c>
      <c r="M397" s="20">
        <f>IF($A397="","",IF($H397&lt;&gt;"","Returned",IF(AND($G397&lt;&gt;"",TODAY()&gt;$G397),"Overdue","Out")))</f>
        <v/>
      </c>
      <c r="N397" s="21">
        <f>IF(OR($A397="",$G397=""),"",MAX(0,IF($H397="",TODAY(),$H397)-$G397))</f>
        <v/>
      </c>
    </row>
    <row r="398">
      <c r="A398" s="17" t="n"/>
      <c r="C398" s="20">
        <f>IF($B398="","",IFERROR(INDEX('Equipment register'!$B$2:$B$501,MATCH($B398,'Equipment register'!$A$2:$A$501,0)),"Not in register"))</f>
        <v/>
      </c>
      <c r="G398" s="17" t="n"/>
      <c r="H398" s="17" t="n"/>
      <c r="L398" s="21">
        <f>IF($A398="","",IF($H398="",TODAY(),$H398)-$A398)</f>
        <v/>
      </c>
      <c r="M398" s="20">
        <f>IF($A398="","",IF($H398&lt;&gt;"","Returned",IF(AND($G398&lt;&gt;"",TODAY()&gt;$G398),"Overdue","Out")))</f>
        <v/>
      </c>
      <c r="N398" s="21">
        <f>IF(OR($A398="",$G398=""),"",MAX(0,IF($H398="",TODAY(),$H398)-$G398))</f>
        <v/>
      </c>
    </row>
    <row r="399">
      <c r="A399" s="17" t="n"/>
      <c r="C399" s="20">
        <f>IF($B399="","",IFERROR(INDEX('Equipment register'!$B$2:$B$501,MATCH($B399,'Equipment register'!$A$2:$A$501,0)),"Not in register"))</f>
        <v/>
      </c>
      <c r="G399" s="17" t="n"/>
      <c r="H399" s="17" t="n"/>
      <c r="L399" s="21">
        <f>IF($A399="","",IF($H399="",TODAY(),$H399)-$A399)</f>
        <v/>
      </c>
      <c r="M399" s="20">
        <f>IF($A399="","",IF($H399&lt;&gt;"","Returned",IF(AND($G399&lt;&gt;"",TODAY()&gt;$G399),"Overdue","Out")))</f>
        <v/>
      </c>
      <c r="N399" s="21">
        <f>IF(OR($A399="",$G399=""),"",MAX(0,IF($H399="",TODAY(),$H399)-$G399))</f>
        <v/>
      </c>
    </row>
    <row r="400">
      <c r="A400" s="17" t="n"/>
      <c r="C400" s="20">
        <f>IF($B400="","",IFERROR(INDEX('Equipment register'!$B$2:$B$501,MATCH($B400,'Equipment register'!$A$2:$A$501,0)),"Not in register"))</f>
        <v/>
      </c>
      <c r="G400" s="17" t="n"/>
      <c r="H400" s="17" t="n"/>
      <c r="L400" s="21">
        <f>IF($A400="","",IF($H400="",TODAY(),$H400)-$A400)</f>
        <v/>
      </c>
      <c r="M400" s="20">
        <f>IF($A400="","",IF($H400&lt;&gt;"","Returned",IF(AND($G400&lt;&gt;"",TODAY()&gt;$G400),"Overdue","Out")))</f>
        <v/>
      </c>
      <c r="N400" s="21">
        <f>IF(OR($A400="",$G400=""),"",MAX(0,IF($H400="",TODAY(),$H400)-$G400))</f>
        <v/>
      </c>
    </row>
    <row r="401">
      <c r="A401" s="17" t="n"/>
      <c r="C401" s="20">
        <f>IF($B401="","",IFERROR(INDEX('Equipment register'!$B$2:$B$501,MATCH($B401,'Equipment register'!$A$2:$A$501,0)),"Not in register"))</f>
        <v/>
      </c>
      <c r="G401" s="17" t="n"/>
      <c r="H401" s="17" t="n"/>
      <c r="L401" s="21">
        <f>IF($A401="","",IF($H401="",TODAY(),$H401)-$A401)</f>
        <v/>
      </c>
      <c r="M401" s="20">
        <f>IF($A401="","",IF($H401&lt;&gt;"","Returned",IF(AND($G401&lt;&gt;"",TODAY()&gt;$G401),"Overdue","Out")))</f>
        <v/>
      </c>
      <c r="N401" s="21">
        <f>IF(OR($A401="",$G401=""),"",MAX(0,IF($H401="",TODAY(),$H401)-$G401))</f>
        <v/>
      </c>
    </row>
    <row r="402">
      <c r="A402" s="17" t="n"/>
      <c r="C402" s="20">
        <f>IF($B402="","",IFERROR(INDEX('Equipment register'!$B$2:$B$501,MATCH($B402,'Equipment register'!$A$2:$A$501,0)),"Not in register"))</f>
        <v/>
      </c>
      <c r="G402" s="17" t="n"/>
      <c r="H402" s="17" t="n"/>
      <c r="L402" s="21">
        <f>IF($A402="","",IF($H402="",TODAY(),$H402)-$A402)</f>
        <v/>
      </c>
      <c r="M402" s="20">
        <f>IF($A402="","",IF($H402&lt;&gt;"","Returned",IF(AND($G402&lt;&gt;"",TODAY()&gt;$G402),"Overdue","Out")))</f>
        <v/>
      </c>
      <c r="N402" s="21">
        <f>IF(OR($A402="",$G402=""),"",MAX(0,IF($H402="",TODAY(),$H402)-$G402))</f>
        <v/>
      </c>
    </row>
    <row r="403">
      <c r="A403" s="17" t="n"/>
      <c r="C403" s="20">
        <f>IF($B403="","",IFERROR(INDEX('Equipment register'!$B$2:$B$501,MATCH($B403,'Equipment register'!$A$2:$A$501,0)),"Not in register"))</f>
        <v/>
      </c>
      <c r="G403" s="17" t="n"/>
      <c r="H403" s="17" t="n"/>
      <c r="L403" s="21">
        <f>IF($A403="","",IF($H403="",TODAY(),$H403)-$A403)</f>
        <v/>
      </c>
      <c r="M403" s="20">
        <f>IF($A403="","",IF($H403&lt;&gt;"","Returned",IF(AND($G403&lt;&gt;"",TODAY()&gt;$G403),"Overdue","Out")))</f>
        <v/>
      </c>
      <c r="N403" s="21">
        <f>IF(OR($A403="",$G403=""),"",MAX(0,IF($H403="",TODAY(),$H403)-$G403))</f>
        <v/>
      </c>
    </row>
    <row r="404">
      <c r="A404" s="17" t="n"/>
      <c r="C404" s="20">
        <f>IF($B404="","",IFERROR(INDEX('Equipment register'!$B$2:$B$501,MATCH($B404,'Equipment register'!$A$2:$A$501,0)),"Not in register"))</f>
        <v/>
      </c>
      <c r="G404" s="17" t="n"/>
      <c r="H404" s="17" t="n"/>
      <c r="L404" s="21">
        <f>IF($A404="","",IF($H404="",TODAY(),$H404)-$A404)</f>
        <v/>
      </c>
      <c r="M404" s="20">
        <f>IF($A404="","",IF($H404&lt;&gt;"","Returned",IF(AND($G404&lt;&gt;"",TODAY()&gt;$G404),"Overdue","Out")))</f>
        <v/>
      </c>
      <c r="N404" s="21">
        <f>IF(OR($A404="",$G404=""),"",MAX(0,IF($H404="",TODAY(),$H404)-$G404))</f>
        <v/>
      </c>
    </row>
    <row r="405">
      <c r="A405" s="17" t="n"/>
      <c r="C405" s="20">
        <f>IF($B405="","",IFERROR(INDEX('Equipment register'!$B$2:$B$501,MATCH($B405,'Equipment register'!$A$2:$A$501,0)),"Not in register"))</f>
        <v/>
      </c>
      <c r="G405" s="17" t="n"/>
      <c r="H405" s="17" t="n"/>
      <c r="L405" s="21">
        <f>IF($A405="","",IF($H405="",TODAY(),$H405)-$A405)</f>
        <v/>
      </c>
      <c r="M405" s="20">
        <f>IF($A405="","",IF($H405&lt;&gt;"","Returned",IF(AND($G405&lt;&gt;"",TODAY()&gt;$G405),"Overdue","Out")))</f>
        <v/>
      </c>
      <c r="N405" s="21">
        <f>IF(OR($A405="",$G405=""),"",MAX(0,IF($H405="",TODAY(),$H405)-$G405))</f>
        <v/>
      </c>
    </row>
    <row r="406">
      <c r="A406" s="17" t="n"/>
      <c r="C406" s="20">
        <f>IF($B406="","",IFERROR(INDEX('Equipment register'!$B$2:$B$501,MATCH($B406,'Equipment register'!$A$2:$A$501,0)),"Not in register"))</f>
        <v/>
      </c>
      <c r="G406" s="17" t="n"/>
      <c r="H406" s="17" t="n"/>
      <c r="L406" s="21">
        <f>IF($A406="","",IF($H406="",TODAY(),$H406)-$A406)</f>
        <v/>
      </c>
      <c r="M406" s="20">
        <f>IF($A406="","",IF($H406&lt;&gt;"","Returned",IF(AND($G406&lt;&gt;"",TODAY()&gt;$G406),"Overdue","Out")))</f>
        <v/>
      </c>
      <c r="N406" s="21">
        <f>IF(OR($A406="",$G406=""),"",MAX(0,IF($H406="",TODAY(),$H406)-$G406))</f>
        <v/>
      </c>
    </row>
    <row r="407">
      <c r="A407" s="17" t="n"/>
      <c r="C407" s="20">
        <f>IF($B407="","",IFERROR(INDEX('Equipment register'!$B$2:$B$501,MATCH($B407,'Equipment register'!$A$2:$A$501,0)),"Not in register"))</f>
        <v/>
      </c>
      <c r="G407" s="17" t="n"/>
      <c r="H407" s="17" t="n"/>
      <c r="L407" s="21">
        <f>IF($A407="","",IF($H407="",TODAY(),$H407)-$A407)</f>
        <v/>
      </c>
      <c r="M407" s="20">
        <f>IF($A407="","",IF($H407&lt;&gt;"","Returned",IF(AND($G407&lt;&gt;"",TODAY()&gt;$G407),"Overdue","Out")))</f>
        <v/>
      </c>
      <c r="N407" s="21">
        <f>IF(OR($A407="",$G407=""),"",MAX(0,IF($H407="",TODAY(),$H407)-$G407))</f>
        <v/>
      </c>
    </row>
    <row r="408">
      <c r="A408" s="17" t="n"/>
      <c r="C408" s="20">
        <f>IF($B408="","",IFERROR(INDEX('Equipment register'!$B$2:$B$501,MATCH($B408,'Equipment register'!$A$2:$A$501,0)),"Not in register"))</f>
        <v/>
      </c>
      <c r="G408" s="17" t="n"/>
      <c r="H408" s="17" t="n"/>
      <c r="L408" s="21">
        <f>IF($A408="","",IF($H408="",TODAY(),$H408)-$A408)</f>
        <v/>
      </c>
      <c r="M408" s="20">
        <f>IF($A408="","",IF($H408&lt;&gt;"","Returned",IF(AND($G408&lt;&gt;"",TODAY()&gt;$G408),"Overdue","Out")))</f>
        <v/>
      </c>
      <c r="N408" s="21">
        <f>IF(OR($A408="",$G408=""),"",MAX(0,IF($H408="",TODAY(),$H408)-$G408))</f>
        <v/>
      </c>
    </row>
    <row r="409">
      <c r="A409" s="17" t="n"/>
      <c r="C409" s="20">
        <f>IF($B409="","",IFERROR(INDEX('Equipment register'!$B$2:$B$501,MATCH($B409,'Equipment register'!$A$2:$A$501,0)),"Not in register"))</f>
        <v/>
      </c>
      <c r="G409" s="17" t="n"/>
      <c r="H409" s="17" t="n"/>
      <c r="L409" s="21">
        <f>IF($A409="","",IF($H409="",TODAY(),$H409)-$A409)</f>
        <v/>
      </c>
      <c r="M409" s="20">
        <f>IF($A409="","",IF($H409&lt;&gt;"","Returned",IF(AND($G409&lt;&gt;"",TODAY()&gt;$G409),"Overdue","Out")))</f>
        <v/>
      </c>
      <c r="N409" s="21">
        <f>IF(OR($A409="",$G409=""),"",MAX(0,IF($H409="",TODAY(),$H409)-$G409))</f>
        <v/>
      </c>
    </row>
    <row r="410">
      <c r="A410" s="17" t="n"/>
      <c r="C410" s="20">
        <f>IF($B410="","",IFERROR(INDEX('Equipment register'!$B$2:$B$501,MATCH($B410,'Equipment register'!$A$2:$A$501,0)),"Not in register"))</f>
        <v/>
      </c>
      <c r="G410" s="17" t="n"/>
      <c r="H410" s="17" t="n"/>
      <c r="L410" s="21">
        <f>IF($A410="","",IF($H410="",TODAY(),$H410)-$A410)</f>
        <v/>
      </c>
      <c r="M410" s="20">
        <f>IF($A410="","",IF($H410&lt;&gt;"","Returned",IF(AND($G410&lt;&gt;"",TODAY()&gt;$G410),"Overdue","Out")))</f>
        <v/>
      </c>
      <c r="N410" s="21">
        <f>IF(OR($A410="",$G410=""),"",MAX(0,IF($H410="",TODAY(),$H410)-$G410))</f>
        <v/>
      </c>
    </row>
    <row r="411">
      <c r="A411" s="17" t="n"/>
      <c r="C411" s="20">
        <f>IF($B411="","",IFERROR(INDEX('Equipment register'!$B$2:$B$501,MATCH($B411,'Equipment register'!$A$2:$A$501,0)),"Not in register"))</f>
        <v/>
      </c>
      <c r="G411" s="17" t="n"/>
      <c r="H411" s="17" t="n"/>
      <c r="L411" s="21">
        <f>IF($A411="","",IF($H411="",TODAY(),$H411)-$A411)</f>
        <v/>
      </c>
      <c r="M411" s="20">
        <f>IF($A411="","",IF($H411&lt;&gt;"","Returned",IF(AND($G411&lt;&gt;"",TODAY()&gt;$G411),"Overdue","Out")))</f>
        <v/>
      </c>
      <c r="N411" s="21">
        <f>IF(OR($A411="",$G411=""),"",MAX(0,IF($H411="",TODAY(),$H411)-$G411))</f>
        <v/>
      </c>
    </row>
    <row r="412">
      <c r="A412" s="17" t="n"/>
      <c r="C412" s="20">
        <f>IF($B412="","",IFERROR(INDEX('Equipment register'!$B$2:$B$501,MATCH($B412,'Equipment register'!$A$2:$A$501,0)),"Not in register"))</f>
        <v/>
      </c>
      <c r="G412" s="17" t="n"/>
      <c r="H412" s="17" t="n"/>
      <c r="L412" s="21">
        <f>IF($A412="","",IF($H412="",TODAY(),$H412)-$A412)</f>
        <v/>
      </c>
      <c r="M412" s="20">
        <f>IF($A412="","",IF($H412&lt;&gt;"","Returned",IF(AND($G412&lt;&gt;"",TODAY()&gt;$G412),"Overdue","Out")))</f>
        <v/>
      </c>
      <c r="N412" s="21">
        <f>IF(OR($A412="",$G412=""),"",MAX(0,IF($H412="",TODAY(),$H412)-$G412))</f>
        <v/>
      </c>
    </row>
    <row r="413">
      <c r="A413" s="17" t="n"/>
      <c r="C413" s="20">
        <f>IF($B413="","",IFERROR(INDEX('Equipment register'!$B$2:$B$501,MATCH($B413,'Equipment register'!$A$2:$A$501,0)),"Not in register"))</f>
        <v/>
      </c>
      <c r="G413" s="17" t="n"/>
      <c r="H413" s="17" t="n"/>
      <c r="L413" s="21">
        <f>IF($A413="","",IF($H413="",TODAY(),$H413)-$A413)</f>
        <v/>
      </c>
      <c r="M413" s="20">
        <f>IF($A413="","",IF($H413&lt;&gt;"","Returned",IF(AND($G413&lt;&gt;"",TODAY()&gt;$G413),"Overdue","Out")))</f>
        <v/>
      </c>
      <c r="N413" s="21">
        <f>IF(OR($A413="",$G413=""),"",MAX(0,IF($H413="",TODAY(),$H413)-$G413))</f>
        <v/>
      </c>
    </row>
    <row r="414">
      <c r="A414" s="17" t="n"/>
      <c r="C414" s="20">
        <f>IF($B414="","",IFERROR(INDEX('Equipment register'!$B$2:$B$501,MATCH($B414,'Equipment register'!$A$2:$A$501,0)),"Not in register"))</f>
        <v/>
      </c>
      <c r="G414" s="17" t="n"/>
      <c r="H414" s="17" t="n"/>
      <c r="L414" s="21">
        <f>IF($A414="","",IF($H414="",TODAY(),$H414)-$A414)</f>
        <v/>
      </c>
      <c r="M414" s="20">
        <f>IF($A414="","",IF($H414&lt;&gt;"","Returned",IF(AND($G414&lt;&gt;"",TODAY()&gt;$G414),"Overdue","Out")))</f>
        <v/>
      </c>
      <c r="N414" s="21">
        <f>IF(OR($A414="",$G414=""),"",MAX(0,IF($H414="",TODAY(),$H414)-$G414))</f>
        <v/>
      </c>
    </row>
    <row r="415">
      <c r="A415" s="17" t="n"/>
      <c r="C415" s="20">
        <f>IF($B415="","",IFERROR(INDEX('Equipment register'!$B$2:$B$501,MATCH($B415,'Equipment register'!$A$2:$A$501,0)),"Not in register"))</f>
        <v/>
      </c>
      <c r="G415" s="17" t="n"/>
      <c r="H415" s="17" t="n"/>
      <c r="L415" s="21">
        <f>IF($A415="","",IF($H415="",TODAY(),$H415)-$A415)</f>
        <v/>
      </c>
      <c r="M415" s="20">
        <f>IF($A415="","",IF($H415&lt;&gt;"","Returned",IF(AND($G415&lt;&gt;"",TODAY()&gt;$G415),"Overdue","Out")))</f>
        <v/>
      </c>
      <c r="N415" s="21">
        <f>IF(OR($A415="",$G415=""),"",MAX(0,IF($H415="",TODAY(),$H415)-$G415))</f>
        <v/>
      </c>
    </row>
    <row r="416">
      <c r="A416" s="17" t="n"/>
      <c r="C416" s="20">
        <f>IF($B416="","",IFERROR(INDEX('Equipment register'!$B$2:$B$501,MATCH($B416,'Equipment register'!$A$2:$A$501,0)),"Not in register"))</f>
        <v/>
      </c>
      <c r="G416" s="17" t="n"/>
      <c r="H416" s="17" t="n"/>
      <c r="L416" s="21">
        <f>IF($A416="","",IF($H416="",TODAY(),$H416)-$A416)</f>
        <v/>
      </c>
      <c r="M416" s="20">
        <f>IF($A416="","",IF($H416&lt;&gt;"","Returned",IF(AND($G416&lt;&gt;"",TODAY()&gt;$G416),"Overdue","Out")))</f>
        <v/>
      </c>
      <c r="N416" s="21">
        <f>IF(OR($A416="",$G416=""),"",MAX(0,IF($H416="",TODAY(),$H416)-$G416))</f>
        <v/>
      </c>
    </row>
    <row r="417">
      <c r="A417" s="17" t="n"/>
      <c r="C417" s="20">
        <f>IF($B417="","",IFERROR(INDEX('Equipment register'!$B$2:$B$501,MATCH($B417,'Equipment register'!$A$2:$A$501,0)),"Not in register"))</f>
        <v/>
      </c>
      <c r="G417" s="17" t="n"/>
      <c r="H417" s="17" t="n"/>
      <c r="L417" s="21">
        <f>IF($A417="","",IF($H417="",TODAY(),$H417)-$A417)</f>
        <v/>
      </c>
      <c r="M417" s="20">
        <f>IF($A417="","",IF($H417&lt;&gt;"","Returned",IF(AND($G417&lt;&gt;"",TODAY()&gt;$G417),"Overdue","Out")))</f>
        <v/>
      </c>
      <c r="N417" s="21">
        <f>IF(OR($A417="",$G417=""),"",MAX(0,IF($H417="",TODAY(),$H417)-$G417))</f>
        <v/>
      </c>
    </row>
    <row r="418">
      <c r="A418" s="17" t="n"/>
      <c r="C418" s="20">
        <f>IF($B418="","",IFERROR(INDEX('Equipment register'!$B$2:$B$501,MATCH($B418,'Equipment register'!$A$2:$A$501,0)),"Not in register"))</f>
        <v/>
      </c>
      <c r="G418" s="17" t="n"/>
      <c r="H418" s="17" t="n"/>
      <c r="L418" s="21">
        <f>IF($A418="","",IF($H418="",TODAY(),$H418)-$A418)</f>
        <v/>
      </c>
      <c r="M418" s="20">
        <f>IF($A418="","",IF($H418&lt;&gt;"","Returned",IF(AND($G418&lt;&gt;"",TODAY()&gt;$G418),"Overdue","Out")))</f>
        <v/>
      </c>
      <c r="N418" s="21">
        <f>IF(OR($A418="",$G418=""),"",MAX(0,IF($H418="",TODAY(),$H418)-$G418))</f>
        <v/>
      </c>
    </row>
    <row r="419">
      <c r="A419" s="17" t="n"/>
      <c r="C419" s="20">
        <f>IF($B419="","",IFERROR(INDEX('Equipment register'!$B$2:$B$501,MATCH($B419,'Equipment register'!$A$2:$A$501,0)),"Not in register"))</f>
        <v/>
      </c>
      <c r="G419" s="17" t="n"/>
      <c r="H419" s="17" t="n"/>
      <c r="L419" s="21">
        <f>IF($A419="","",IF($H419="",TODAY(),$H419)-$A419)</f>
        <v/>
      </c>
      <c r="M419" s="20">
        <f>IF($A419="","",IF($H419&lt;&gt;"","Returned",IF(AND($G419&lt;&gt;"",TODAY()&gt;$G419),"Overdue","Out")))</f>
        <v/>
      </c>
      <c r="N419" s="21">
        <f>IF(OR($A419="",$G419=""),"",MAX(0,IF($H419="",TODAY(),$H419)-$G419))</f>
        <v/>
      </c>
    </row>
    <row r="420">
      <c r="A420" s="17" t="n"/>
      <c r="C420" s="20">
        <f>IF($B420="","",IFERROR(INDEX('Equipment register'!$B$2:$B$501,MATCH($B420,'Equipment register'!$A$2:$A$501,0)),"Not in register"))</f>
        <v/>
      </c>
      <c r="G420" s="17" t="n"/>
      <c r="H420" s="17" t="n"/>
      <c r="L420" s="21">
        <f>IF($A420="","",IF($H420="",TODAY(),$H420)-$A420)</f>
        <v/>
      </c>
      <c r="M420" s="20">
        <f>IF($A420="","",IF($H420&lt;&gt;"","Returned",IF(AND($G420&lt;&gt;"",TODAY()&gt;$G420),"Overdue","Out")))</f>
        <v/>
      </c>
      <c r="N420" s="21">
        <f>IF(OR($A420="",$G420=""),"",MAX(0,IF($H420="",TODAY(),$H420)-$G420))</f>
        <v/>
      </c>
    </row>
    <row r="421">
      <c r="A421" s="17" t="n"/>
      <c r="C421" s="20">
        <f>IF($B421="","",IFERROR(INDEX('Equipment register'!$B$2:$B$501,MATCH($B421,'Equipment register'!$A$2:$A$501,0)),"Not in register"))</f>
        <v/>
      </c>
      <c r="G421" s="17" t="n"/>
      <c r="H421" s="17" t="n"/>
      <c r="L421" s="21">
        <f>IF($A421="","",IF($H421="",TODAY(),$H421)-$A421)</f>
        <v/>
      </c>
      <c r="M421" s="20">
        <f>IF($A421="","",IF($H421&lt;&gt;"","Returned",IF(AND($G421&lt;&gt;"",TODAY()&gt;$G421),"Overdue","Out")))</f>
        <v/>
      </c>
      <c r="N421" s="21">
        <f>IF(OR($A421="",$G421=""),"",MAX(0,IF($H421="",TODAY(),$H421)-$G421))</f>
        <v/>
      </c>
    </row>
    <row r="422">
      <c r="A422" s="17" t="n"/>
      <c r="C422" s="20">
        <f>IF($B422="","",IFERROR(INDEX('Equipment register'!$B$2:$B$501,MATCH($B422,'Equipment register'!$A$2:$A$501,0)),"Not in register"))</f>
        <v/>
      </c>
      <c r="G422" s="17" t="n"/>
      <c r="H422" s="17" t="n"/>
      <c r="L422" s="21">
        <f>IF($A422="","",IF($H422="",TODAY(),$H422)-$A422)</f>
        <v/>
      </c>
      <c r="M422" s="20">
        <f>IF($A422="","",IF($H422&lt;&gt;"","Returned",IF(AND($G422&lt;&gt;"",TODAY()&gt;$G422),"Overdue","Out")))</f>
        <v/>
      </c>
      <c r="N422" s="21">
        <f>IF(OR($A422="",$G422=""),"",MAX(0,IF($H422="",TODAY(),$H422)-$G422))</f>
        <v/>
      </c>
    </row>
    <row r="423">
      <c r="A423" s="17" t="n"/>
      <c r="C423" s="20">
        <f>IF($B423="","",IFERROR(INDEX('Equipment register'!$B$2:$B$501,MATCH($B423,'Equipment register'!$A$2:$A$501,0)),"Not in register"))</f>
        <v/>
      </c>
      <c r="G423" s="17" t="n"/>
      <c r="H423" s="17" t="n"/>
      <c r="L423" s="21">
        <f>IF($A423="","",IF($H423="",TODAY(),$H423)-$A423)</f>
        <v/>
      </c>
      <c r="M423" s="20">
        <f>IF($A423="","",IF($H423&lt;&gt;"","Returned",IF(AND($G423&lt;&gt;"",TODAY()&gt;$G423),"Overdue","Out")))</f>
        <v/>
      </c>
      <c r="N423" s="21">
        <f>IF(OR($A423="",$G423=""),"",MAX(0,IF($H423="",TODAY(),$H423)-$G423))</f>
        <v/>
      </c>
    </row>
    <row r="424">
      <c r="A424" s="17" t="n"/>
      <c r="C424" s="20">
        <f>IF($B424="","",IFERROR(INDEX('Equipment register'!$B$2:$B$501,MATCH($B424,'Equipment register'!$A$2:$A$501,0)),"Not in register"))</f>
        <v/>
      </c>
      <c r="G424" s="17" t="n"/>
      <c r="H424" s="17" t="n"/>
      <c r="L424" s="21">
        <f>IF($A424="","",IF($H424="",TODAY(),$H424)-$A424)</f>
        <v/>
      </c>
      <c r="M424" s="20">
        <f>IF($A424="","",IF($H424&lt;&gt;"","Returned",IF(AND($G424&lt;&gt;"",TODAY()&gt;$G424),"Overdue","Out")))</f>
        <v/>
      </c>
      <c r="N424" s="21">
        <f>IF(OR($A424="",$G424=""),"",MAX(0,IF($H424="",TODAY(),$H424)-$G424))</f>
        <v/>
      </c>
    </row>
    <row r="425">
      <c r="A425" s="17" t="n"/>
      <c r="C425" s="20">
        <f>IF($B425="","",IFERROR(INDEX('Equipment register'!$B$2:$B$501,MATCH($B425,'Equipment register'!$A$2:$A$501,0)),"Not in register"))</f>
        <v/>
      </c>
      <c r="G425" s="17" t="n"/>
      <c r="H425" s="17" t="n"/>
      <c r="L425" s="21">
        <f>IF($A425="","",IF($H425="",TODAY(),$H425)-$A425)</f>
        <v/>
      </c>
      <c r="M425" s="20">
        <f>IF($A425="","",IF($H425&lt;&gt;"","Returned",IF(AND($G425&lt;&gt;"",TODAY()&gt;$G425),"Overdue","Out")))</f>
        <v/>
      </c>
      <c r="N425" s="21">
        <f>IF(OR($A425="",$G425=""),"",MAX(0,IF($H425="",TODAY(),$H425)-$G425))</f>
        <v/>
      </c>
    </row>
    <row r="426">
      <c r="A426" s="17" t="n"/>
      <c r="C426" s="20">
        <f>IF($B426="","",IFERROR(INDEX('Equipment register'!$B$2:$B$501,MATCH($B426,'Equipment register'!$A$2:$A$501,0)),"Not in register"))</f>
        <v/>
      </c>
      <c r="G426" s="17" t="n"/>
      <c r="H426" s="17" t="n"/>
      <c r="L426" s="21">
        <f>IF($A426="","",IF($H426="",TODAY(),$H426)-$A426)</f>
        <v/>
      </c>
      <c r="M426" s="20">
        <f>IF($A426="","",IF($H426&lt;&gt;"","Returned",IF(AND($G426&lt;&gt;"",TODAY()&gt;$G426),"Overdue","Out")))</f>
        <v/>
      </c>
      <c r="N426" s="21">
        <f>IF(OR($A426="",$G426=""),"",MAX(0,IF($H426="",TODAY(),$H426)-$G426))</f>
        <v/>
      </c>
    </row>
    <row r="427">
      <c r="A427" s="17" t="n"/>
      <c r="C427" s="20">
        <f>IF($B427="","",IFERROR(INDEX('Equipment register'!$B$2:$B$501,MATCH($B427,'Equipment register'!$A$2:$A$501,0)),"Not in register"))</f>
        <v/>
      </c>
      <c r="G427" s="17" t="n"/>
      <c r="H427" s="17" t="n"/>
      <c r="L427" s="21">
        <f>IF($A427="","",IF($H427="",TODAY(),$H427)-$A427)</f>
        <v/>
      </c>
      <c r="M427" s="20">
        <f>IF($A427="","",IF($H427&lt;&gt;"","Returned",IF(AND($G427&lt;&gt;"",TODAY()&gt;$G427),"Overdue","Out")))</f>
        <v/>
      </c>
      <c r="N427" s="21">
        <f>IF(OR($A427="",$G427=""),"",MAX(0,IF($H427="",TODAY(),$H427)-$G427))</f>
        <v/>
      </c>
    </row>
    <row r="428">
      <c r="A428" s="17" t="n"/>
      <c r="C428" s="20">
        <f>IF($B428="","",IFERROR(INDEX('Equipment register'!$B$2:$B$501,MATCH($B428,'Equipment register'!$A$2:$A$501,0)),"Not in register"))</f>
        <v/>
      </c>
      <c r="G428" s="17" t="n"/>
      <c r="H428" s="17" t="n"/>
      <c r="L428" s="21">
        <f>IF($A428="","",IF($H428="",TODAY(),$H428)-$A428)</f>
        <v/>
      </c>
      <c r="M428" s="20">
        <f>IF($A428="","",IF($H428&lt;&gt;"","Returned",IF(AND($G428&lt;&gt;"",TODAY()&gt;$G428),"Overdue","Out")))</f>
        <v/>
      </c>
      <c r="N428" s="21">
        <f>IF(OR($A428="",$G428=""),"",MAX(0,IF($H428="",TODAY(),$H428)-$G428))</f>
        <v/>
      </c>
    </row>
    <row r="429">
      <c r="A429" s="17" t="n"/>
      <c r="C429" s="20">
        <f>IF($B429="","",IFERROR(INDEX('Equipment register'!$B$2:$B$501,MATCH($B429,'Equipment register'!$A$2:$A$501,0)),"Not in register"))</f>
        <v/>
      </c>
      <c r="G429" s="17" t="n"/>
      <c r="H429" s="17" t="n"/>
      <c r="L429" s="21">
        <f>IF($A429="","",IF($H429="",TODAY(),$H429)-$A429)</f>
        <v/>
      </c>
      <c r="M429" s="20">
        <f>IF($A429="","",IF($H429&lt;&gt;"","Returned",IF(AND($G429&lt;&gt;"",TODAY()&gt;$G429),"Overdue","Out")))</f>
        <v/>
      </c>
      <c r="N429" s="21">
        <f>IF(OR($A429="",$G429=""),"",MAX(0,IF($H429="",TODAY(),$H429)-$G429))</f>
        <v/>
      </c>
    </row>
    <row r="430">
      <c r="A430" s="17" t="n"/>
      <c r="C430" s="20">
        <f>IF($B430="","",IFERROR(INDEX('Equipment register'!$B$2:$B$501,MATCH($B430,'Equipment register'!$A$2:$A$501,0)),"Not in register"))</f>
        <v/>
      </c>
      <c r="G430" s="17" t="n"/>
      <c r="H430" s="17" t="n"/>
      <c r="L430" s="21">
        <f>IF($A430="","",IF($H430="",TODAY(),$H430)-$A430)</f>
        <v/>
      </c>
      <c r="M430" s="20">
        <f>IF($A430="","",IF($H430&lt;&gt;"","Returned",IF(AND($G430&lt;&gt;"",TODAY()&gt;$G430),"Overdue","Out")))</f>
        <v/>
      </c>
      <c r="N430" s="21">
        <f>IF(OR($A430="",$G430=""),"",MAX(0,IF($H430="",TODAY(),$H430)-$G430))</f>
        <v/>
      </c>
    </row>
    <row r="431">
      <c r="A431" s="17" t="n"/>
      <c r="C431" s="20">
        <f>IF($B431="","",IFERROR(INDEX('Equipment register'!$B$2:$B$501,MATCH($B431,'Equipment register'!$A$2:$A$501,0)),"Not in register"))</f>
        <v/>
      </c>
      <c r="G431" s="17" t="n"/>
      <c r="H431" s="17" t="n"/>
      <c r="L431" s="21">
        <f>IF($A431="","",IF($H431="",TODAY(),$H431)-$A431)</f>
        <v/>
      </c>
      <c r="M431" s="20">
        <f>IF($A431="","",IF($H431&lt;&gt;"","Returned",IF(AND($G431&lt;&gt;"",TODAY()&gt;$G431),"Overdue","Out")))</f>
        <v/>
      </c>
      <c r="N431" s="21">
        <f>IF(OR($A431="",$G431=""),"",MAX(0,IF($H431="",TODAY(),$H431)-$G431))</f>
        <v/>
      </c>
    </row>
    <row r="432">
      <c r="A432" s="17" t="n"/>
      <c r="C432" s="20">
        <f>IF($B432="","",IFERROR(INDEX('Equipment register'!$B$2:$B$501,MATCH($B432,'Equipment register'!$A$2:$A$501,0)),"Not in register"))</f>
        <v/>
      </c>
      <c r="G432" s="17" t="n"/>
      <c r="H432" s="17" t="n"/>
      <c r="L432" s="21">
        <f>IF($A432="","",IF($H432="",TODAY(),$H432)-$A432)</f>
        <v/>
      </c>
      <c r="M432" s="20">
        <f>IF($A432="","",IF($H432&lt;&gt;"","Returned",IF(AND($G432&lt;&gt;"",TODAY()&gt;$G432),"Overdue","Out")))</f>
        <v/>
      </c>
      <c r="N432" s="21">
        <f>IF(OR($A432="",$G432=""),"",MAX(0,IF($H432="",TODAY(),$H432)-$G432))</f>
        <v/>
      </c>
    </row>
    <row r="433">
      <c r="A433" s="17" t="n"/>
      <c r="C433" s="20">
        <f>IF($B433="","",IFERROR(INDEX('Equipment register'!$B$2:$B$501,MATCH($B433,'Equipment register'!$A$2:$A$501,0)),"Not in register"))</f>
        <v/>
      </c>
      <c r="G433" s="17" t="n"/>
      <c r="H433" s="17" t="n"/>
      <c r="L433" s="21">
        <f>IF($A433="","",IF($H433="",TODAY(),$H433)-$A433)</f>
        <v/>
      </c>
      <c r="M433" s="20">
        <f>IF($A433="","",IF($H433&lt;&gt;"","Returned",IF(AND($G433&lt;&gt;"",TODAY()&gt;$G433),"Overdue","Out")))</f>
        <v/>
      </c>
      <c r="N433" s="21">
        <f>IF(OR($A433="",$G433=""),"",MAX(0,IF($H433="",TODAY(),$H433)-$G433))</f>
        <v/>
      </c>
    </row>
    <row r="434">
      <c r="A434" s="17" t="n"/>
      <c r="C434" s="20">
        <f>IF($B434="","",IFERROR(INDEX('Equipment register'!$B$2:$B$501,MATCH($B434,'Equipment register'!$A$2:$A$501,0)),"Not in register"))</f>
        <v/>
      </c>
      <c r="G434" s="17" t="n"/>
      <c r="H434" s="17" t="n"/>
      <c r="L434" s="21">
        <f>IF($A434="","",IF($H434="",TODAY(),$H434)-$A434)</f>
        <v/>
      </c>
      <c r="M434" s="20">
        <f>IF($A434="","",IF($H434&lt;&gt;"","Returned",IF(AND($G434&lt;&gt;"",TODAY()&gt;$G434),"Overdue","Out")))</f>
        <v/>
      </c>
      <c r="N434" s="21">
        <f>IF(OR($A434="",$G434=""),"",MAX(0,IF($H434="",TODAY(),$H434)-$G434))</f>
        <v/>
      </c>
    </row>
    <row r="435">
      <c r="A435" s="17" t="n"/>
      <c r="C435" s="20">
        <f>IF($B435="","",IFERROR(INDEX('Equipment register'!$B$2:$B$501,MATCH($B435,'Equipment register'!$A$2:$A$501,0)),"Not in register"))</f>
        <v/>
      </c>
      <c r="G435" s="17" t="n"/>
      <c r="H435" s="17" t="n"/>
      <c r="L435" s="21">
        <f>IF($A435="","",IF($H435="",TODAY(),$H435)-$A435)</f>
        <v/>
      </c>
      <c r="M435" s="20">
        <f>IF($A435="","",IF($H435&lt;&gt;"","Returned",IF(AND($G435&lt;&gt;"",TODAY()&gt;$G435),"Overdue","Out")))</f>
        <v/>
      </c>
      <c r="N435" s="21">
        <f>IF(OR($A435="",$G435=""),"",MAX(0,IF($H435="",TODAY(),$H435)-$G435))</f>
        <v/>
      </c>
    </row>
    <row r="436">
      <c r="A436" s="17" t="n"/>
      <c r="C436" s="20">
        <f>IF($B436="","",IFERROR(INDEX('Equipment register'!$B$2:$B$501,MATCH($B436,'Equipment register'!$A$2:$A$501,0)),"Not in register"))</f>
        <v/>
      </c>
      <c r="G436" s="17" t="n"/>
      <c r="H436" s="17" t="n"/>
      <c r="L436" s="21">
        <f>IF($A436="","",IF($H436="",TODAY(),$H436)-$A436)</f>
        <v/>
      </c>
      <c r="M436" s="20">
        <f>IF($A436="","",IF($H436&lt;&gt;"","Returned",IF(AND($G436&lt;&gt;"",TODAY()&gt;$G436),"Overdue","Out")))</f>
        <v/>
      </c>
      <c r="N436" s="21">
        <f>IF(OR($A436="",$G436=""),"",MAX(0,IF($H436="",TODAY(),$H436)-$G436))</f>
        <v/>
      </c>
    </row>
    <row r="437">
      <c r="A437" s="17" t="n"/>
      <c r="C437" s="20">
        <f>IF($B437="","",IFERROR(INDEX('Equipment register'!$B$2:$B$501,MATCH($B437,'Equipment register'!$A$2:$A$501,0)),"Not in register"))</f>
        <v/>
      </c>
      <c r="G437" s="17" t="n"/>
      <c r="H437" s="17" t="n"/>
      <c r="L437" s="21">
        <f>IF($A437="","",IF($H437="",TODAY(),$H437)-$A437)</f>
        <v/>
      </c>
      <c r="M437" s="20">
        <f>IF($A437="","",IF($H437&lt;&gt;"","Returned",IF(AND($G437&lt;&gt;"",TODAY()&gt;$G437),"Overdue","Out")))</f>
        <v/>
      </c>
      <c r="N437" s="21">
        <f>IF(OR($A437="",$G437=""),"",MAX(0,IF($H437="",TODAY(),$H437)-$G437))</f>
        <v/>
      </c>
    </row>
    <row r="438">
      <c r="A438" s="17" t="n"/>
      <c r="C438" s="20">
        <f>IF($B438="","",IFERROR(INDEX('Equipment register'!$B$2:$B$501,MATCH($B438,'Equipment register'!$A$2:$A$501,0)),"Not in register"))</f>
        <v/>
      </c>
      <c r="G438" s="17" t="n"/>
      <c r="H438" s="17" t="n"/>
      <c r="L438" s="21">
        <f>IF($A438="","",IF($H438="",TODAY(),$H438)-$A438)</f>
        <v/>
      </c>
      <c r="M438" s="20">
        <f>IF($A438="","",IF($H438&lt;&gt;"","Returned",IF(AND($G438&lt;&gt;"",TODAY()&gt;$G438),"Overdue","Out")))</f>
        <v/>
      </c>
      <c r="N438" s="21">
        <f>IF(OR($A438="",$G438=""),"",MAX(0,IF($H438="",TODAY(),$H438)-$G438))</f>
        <v/>
      </c>
    </row>
    <row r="439">
      <c r="A439" s="17" t="n"/>
      <c r="C439" s="20">
        <f>IF($B439="","",IFERROR(INDEX('Equipment register'!$B$2:$B$501,MATCH($B439,'Equipment register'!$A$2:$A$501,0)),"Not in register"))</f>
        <v/>
      </c>
      <c r="G439" s="17" t="n"/>
      <c r="H439" s="17" t="n"/>
      <c r="L439" s="21">
        <f>IF($A439="","",IF($H439="",TODAY(),$H439)-$A439)</f>
        <v/>
      </c>
      <c r="M439" s="20">
        <f>IF($A439="","",IF($H439&lt;&gt;"","Returned",IF(AND($G439&lt;&gt;"",TODAY()&gt;$G439),"Overdue","Out")))</f>
        <v/>
      </c>
      <c r="N439" s="21">
        <f>IF(OR($A439="",$G439=""),"",MAX(0,IF($H439="",TODAY(),$H439)-$G439))</f>
        <v/>
      </c>
    </row>
    <row r="440">
      <c r="A440" s="17" t="n"/>
      <c r="C440" s="20">
        <f>IF($B440="","",IFERROR(INDEX('Equipment register'!$B$2:$B$501,MATCH($B440,'Equipment register'!$A$2:$A$501,0)),"Not in register"))</f>
        <v/>
      </c>
      <c r="G440" s="17" t="n"/>
      <c r="H440" s="17" t="n"/>
      <c r="L440" s="21">
        <f>IF($A440="","",IF($H440="",TODAY(),$H440)-$A440)</f>
        <v/>
      </c>
      <c r="M440" s="20">
        <f>IF($A440="","",IF($H440&lt;&gt;"","Returned",IF(AND($G440&lt;&gt;"",TODAY()&gt;$G440),"Overdue","Out")))</f>
        <v/>
      </c>
      <c r="N440" s="21">
        <f>IF(OR($A440="",$G440=""),"",MAX(0,IF($H440="",TODAY(),$H440)-$G440))</f>
        <v/>
      </c>
    </row>
    <row r="441">
      <c r="A441" s="17" t="n"/>
      <c r="C441" s="20">
        <f>IF($B441="","",IFERROR(INDEX('Equipment register'!$B$2:$B$501,MATCH($B441,'Equipment register'!$A$2:$A$501,0)),"Not in register"))</f>
        <v/>
      </c>
      <c r="G441" s="17" t="n"/>
      <c r="H441" s="17" t="n"/>
      <c r="L441" s="21">
        <f>IF($A441="","",IF($H441="",TODAY(),$H441)-$A441)</f>
        <v/>
      </c>
      <c r="M441" s="20">
        <f>IF($A441="","",IF($H441&lt;&gt;"","Returned",IF(AND($G441&lt;&gt;"",TODAY()&gt;$G441),"Overdue","Out")))</f>
        <v/>
      </c>
      <c r="N441" s="21">
        <f>IF(OR($A441="",$G441=""),"",MAX(0,IF($H441="",TODAY(),$H441)-$G441))</f>
        <v/>
      </c>
    </row>
    <row r="442">
      <c r="A442" s="17" t="n"/>
      <c r="C442" s="20">
        <f>IF($B442="","",IFERROR(INDEX('Equipment register'!$B$2:$B$501,MATCH($B442,'Equipment register'!$A$2:$A$501,0)),"Not in register"))</f>
        <v/>
      </c>
      <c r="G442" s="17" t="n"/>
      <c r="H442" s="17" t="n"/>
      <c r="L442" s="21">
        <f>IF($A442="","",IF($H442="",TODAY(),$H442)-$A442)</f>
        <v/>
      </c>
      <c r="M442" s="20">
        <f>IF($A442="","",IF($H442&lt;&gt;"","Returned",IF(AND($G442&lt;&gt;"",TODAY()&gt;$G442),"Overdue","Out")))</f>
        <v/>
      </c>
      <c r="N442" s="21">
        <f>IF(OR($A442="",$G442=""),"",MAX(0,IF($H442="",TODAY(),$H442)-$G442))</f>
        <v/>
      </c>
    </row>
    <row r="443">
      <c r="A443" s="17" t="n"/>
      <c r="C443" s="20">
        <f>IF($B443="","",IFERROR(INDEX('Equipment register'!$B$2:$B$501,MATCH($B443,'Equipment register'!$A$2:$A$501,0)),"Not in register"))</f>
        <v/>
      </c>
      <c r="G443" s="17" t="n"/>
      <c r="H443" s="17" t="n"/>
      <c r="L443" s="21">
        <f>IF($A443="","",IF($H443="",TODAY(),$H443)-$A443)</f>
        <v/>
      </c>
      <c r="M443" s="20">
        <f>IF($A443="","",IF($H443&lt;&gt;"","Returned",IF(AND($G443&lt;&gt;"",TODAY()&gt;$G443),"Overdue","Out")))</f>
        <v/>
      </c>
      <c r="N443" s="21">
        <f>IF(OR($A443="",$G443=""),"",MAX(0,IF($H443="",TODAY(),$H443)-$G443))</f>
        <v/>
      </c>
    </row>
    <row r="444">
      <c r="A444" s="17" t="n"/>
      <c r="C444" s="20">
        <f>IF($B444="","",IFERROR(INDEX('Equipment register'!$B$2:$B$501,MATCH($B444,'Equipment register'!$A$2:$A$501,0)),"Not in register"))</f>
        <v/>
      </c>
      <c r="G444" s="17" t="n"/>
      <c r="H444" s="17" t="n"/>
      <c r="L444" s="21">
        <f>IF($A444="","",IF($H444="",TODAY(),$H444)-$A444)</f>
        <v/>
      </c>
      <c r="M444" s="20">
        <f>IF($A444="","",IF($H444&lt;&gt;"","Returned",IF(AND($G444&lt;&gt;"",TODAY()&gt;$G444),"Overdue","Out")))</f>
        <v/>
      </c>
      <c r="N444" s="21">
        <f>IF(OR($A444="",$G444=""),"",MAX(0,IF($H444="",TODAY(),$H444)-$G444))</f>
        <v/>
      </c>
    </row>
    <row r="445">
      <c r="A445" s="17" t="n"/>
      <c r="C445" s="20">
        <f>IF($B445="","",IFERROR(INDEX('Equipment register'!$B$2:$B$501,MATCH($B445,'Equipment register'!$A$2:$A$501,0)),"Not in register"))</f>
        <v/>
      </c>
      <c r="G445" s="17" t="n"/>
      <c r="H445" s="17" t="n"/>
      <c r="L445" s="21">
        <f>IF($A445="","",IF($H445="",TODAY(),$H445)-$A445)</f>
        <v/>
      </c>
      <c r="M445" s="20">
        <f>IF($A445="","",IF($H445&lt;&gt;"","Returned",IF(AND($G445&lt;&gt;"",TODAY()&gt;$G445),"Overdue","Out")))</f>
        <v/>
      </c>
      <c r="N445" s="21">
        <f>IF(OR($A445="",$G445=""),"",MAX(0,IF($H445="",TODAY(),$H445)-$G445))</f>
        <v/>
      </c>
    </row>
    <row r="446">
      <c r="A446" s="17" t="n"/>
      <c r="C446" s="20">
        <f>IF($B446="","",IFERROR(INDEX('Equipment register'!$B$2:$B$501,MATCH($B446,'Equipment register'!$A$2:$A$501,0)),"Not in register"))</f>
        <v/>
      </c>
      <c r="G446" s="17" t="n"/>
      <c r="H446" s="17" t="n"/>
      <c r="L446" s="21">
        <f>IF($A446="","",IF($H446="",TODAY(),$H446)-$A446)</f>
        <v/>
      </c>
      <c r="M446" s="20">
        <f>IF($A446="","",IF($H446&lt;&gt;"","Returned",IF(AND($G446&lt;&gt;"",TODAY()&gt;$G446),"Overdue","Out")))</f>
        <v/>
      </c>
      <c r="N446" s="21">
        <f>IF(OR($A446="",$G446=""),"",MAX(0,IF($H446="",TODAY(),$H446)-$G446))</f>
        <v/>
      </c>
    </row>
    <row r="447">
      <c r="A447" s="17" t="n"/>
      <c r="C447" s="20">
        <f>IF($B447="","",IFERROR(INDEX('Equipment register'!$B$2:$B$501,MATCH($B447,'Equipment register'!$A$2:$A$501,0)),"Not in register"))</f>
        <v/>
      </c>
      <c r="G447" s="17" t="n"/>
      <c r="H447" s="17" t="n"/>
      <c r="L447" s="21">
        <f>IF($A447="","",IF($H447="",TODAY(),$H447)-$A447)</f>
        <v/>
      </c>
      <c r="M447" s="20">
        <f>IF($A447="","",IF($H447&lt;&gt;"","Returned",IF(AND($G447&lt;&gt;"",TODAY()&gt;$G447),"Overdue","Out")))</f>
        <v/>
      </c>
      <c r="N447" s="21">
        <f>IF(OR($A447="",$G447=""),"",MAX(0,IF($H447="",TODAY(),$H447)-$G447))</f>
        <v/>
      </c>
    </row>
    <row r="448">
      <c r="A448" s="17" t="n"/>
      <c r="C448" s="20">
        <f>IF($B448="","",IFERROR(INDEX('Equipment register'!$B$2:$B$501,MATCH($B448,'Equipment register'!$A$2:$A$501,0)),"Not in register"))</f>
        <v/>
      </c>
      <c r="G448" s="17" t="n"/>
      <c r="H448" s="17" t="n"/>
      <c r="L448" s="21">
        <f>IF($A448="","",IF($H448="",TODAY(),$H448)-$A448)</f>
        <v/>
      </c>
      <c r="M448" s="20">
        <f>IF($A448="","",IF($H448&lt;&gt;"","Returned",IF(AND($G448&lt;&gt;"",TODAY()&gt;$G448),"Overdue","Out")))</f>
        <v/>
      </c>
      <c r="N448" s="21">
        <f>IF(OR($A448="",$G448=""),"",MAX(0,IF($H448="",TODAY(),$H448)-$G448))</f>
        <v/>
      </c>
    </row>
    <row r="449">
      <c r="A449" s="17" t="n"/>
      <c r="C449" s="20">
        <f>IF($B449="","",IFERROR(INDEX('Equipment register'!$B$2:$B$501,MATCH($B449,'Equipment register'!$A$2:$A$501,0)),"Not in register"))</f>
        <v/>
      </c>
      <c r="G449" s="17" t="n"/>
      <c r="H449" s="17" t="n"/>
      <c r="L449" s="21">
        <f>IF($A449="","",IF($H449="",TODAY(),$H449)-$A449)</f>
        <v/>
      </c>
      <c r="M449" s="20">
        <f>IF($A449="","",IF($H449&lt;&gt;"","Returned",IF(AND($G449&lt;&gt;"",TODAY()&gt;$G449),"Overdue","Out")))</f>
        <v/>
      </c>
      <c r="N449" s="21">
        <f>IF(OR($A449="",$G449=""),"",MAX(0,IF($H449="",TODAY(),$H449)-$G449))</f>
        <v/>
      </c>
    </row>
    <row r="450">
      <c r="A450" s="17" t="n"/>
      <c r="C450" s="20">
        <f>IF($B450="","",IFERROR(INDEX('Equipment register'!$B$2:$B$501,MATCH($B450,'Equipment register'!$A$2:$A$501,0)),"Not in register"))</f>
        <v/>
      </c>
      <c r="G450" s="17" t="n"/>
      <c r="H450" s="17" t="n"/>
      <c r="L450" s="21">
        <f>IF($A450="","",IF($H450="",TODAY(),$H450)-$A450)</f>
        <v/>
      </c>
      <c r="M450" s="20">
        <f>IF($A450="","",IF($H450&lt;&gt;"","Returned",IF(AND($G450&lt;&gt;"",TODAY()&gt;$G450),"Overdue","Out")))</f>
        <v/>
      </c>
      <c r="N450" s="21">
        <f>IF(OR($A450="",$G450=""),"",MAX(0,IF($H450="",TODAY(),$H450)-$G450))</f>
        <v/>
      </c>
    </row>
    <row r="451">
      <c r="A451" s="17" t="n"/>
      <c r="C451" s="20">
        <f>IF($B451="","",IFERROR(INDEX('Equipment register'!$B$2:$B$501,MATCH($B451,'Equipment register'!$A$2:$A$501,0)),"Not in register"))</f>
        <v/>
      </c>
      <c r="G451" s="17" t="n"/>
      <c r="H451" s="17" t="n"/>
      <c r="L451" s="21">
        <f>IF($A451="","",IF($H451="",TODAY(),$H451)-$A451)</f>
        <v/>
      </c>
      <c r="M451" s="20">
        <f>IF($A451="","",IF($H451&lt;&gt;"","Returned",IF(AND($G451&lt;&gt;"",TODAY()&gt;$G451),"Overdue","Out")))</f>
        <v/>
      </c>
      <c r="N451" s="21">
        <f>IF(OR($A451="",$G451=""),"",MAX(0,IF($H451="",TODAY(),$H451)-$G451))</f>
        <v/>
      </c>
    </row>
    <row r="452">
      <c r="A452" s="17" t="n"/>
      <c r="C452" s="20">
        <f>IF($B452="","",IFERROR(INDEX('Equipment register'!$B$2:$B$501,MATCH($B452,'Equipment register'!$A$2:$A$501,0)),"Not in register"))</f>
        <v/>
      </c>
      <c r="G452" s="17" t="n"/>
      <c r="H452" s="17" t="n"/>
      <c r="L452" s="21">
        <f>IF($A452="","",IF($H452="",TODAY(),$H452)-$A452)</f>
        <v/>
      </c>
      <c r="M452" s="20">
        <f>IF($A452="","",IF($H452&lt;&gt;"","Returned",IF(AND($G452&lt;&gt;"",TODAY()&gt;$G452),"Overdue","Out")))</f>
        <v/>
      </c>
      <c r="N452" s="21">
        <f>IF(OR($A452="",$G452=""),"",MAX(0,IF($H452="",TODAY(),$H452)-$G452))</f>
        <v/>
      </c>
    </row>
    <row r="453">
      <c r="A453" s="17" t="n"/>
      <c r="C453" s="20">
        <f>IF($B453="","",IFERROR(INDEX('Equipment register'!$B$2:$B$501,MATCH($B453,'Equipment register'!$A$2:$A$501,0)),"Not in register"))</f>
        <v/>
      </c>
      <c r="G453" s="17" t="n"/>
      <c r="H453" s="17" t="n"/>
      <c r="L453" s="21">
        <f>IF($A453="","",IF($H453="",TODAY(),$H453)-$A453)</f>
        <v/>
      </c>
      <c r="M453" s="20">
        <f>IF($A453="","",IF($H453&lt;&gt;"","Returned",IF(AND($G453&lt;&gt;"",TODAY()&gt;$G453),"Overdue","Out")))</f>
        <v/>
      </c>
      <c r="N453" s="21">
        <f>IF(OR($A453="",$G453=""),"",MAX(0,IF($H453="",TODAY(),$H453)-$G453))</f>
        <v/>
      </c>
    </row>
    <row r="454">
      <c r="A454" s="17" t="n"/>
      <c r="C454" s="20">
        <f>IF($B454="","",IFERROR(INDEX('Equipment register'!$B$2:$B$501,MATCH($B454,'Equipment register'!$A$2:$A$501,0)),"Not in register"))</f>
        <v/>
      </c>
      <c r="G454" s="17" t="n"/>
      <c r="H454" s="17" t="n"/>
      <c r="L454" s="21">
        <f>IF($A454="","",IF($H454="",TODAY(),$H454)-$A454)</f>
        <v/>
      </c>
      <c r="M454" s="20">
        <f>IF($A454="","",IF($H454&lt;&gt;"","Returned",IF(AND($G454&lt;&gt;"",TODAY()&gt;$G454),"Overdue","Out")))</f>
        <v/>
      </c>
      <c r="N454" s="21">
        <f>IF(OR($A454="",$G454=""),"",MAX(0,IF($H454="",TODAY(),$H454)-$G454))</f>
        <v/>
      </c>
    </row>
    <row r="455">
      <c r="A455" s="17" t="n"/>
      <c r="C455" s="20">
        <f>IF($B455="","",IFERROR(INDEX('Equipment register'!$B$2:$B$501,MATCH($B455,'Equipment register'!$A$2:$A$501,0)),"Not in register"))</f>
        <v/>
      </c>
      <c r="G455" s="17" t="n"/>
      <c r="H455" s="17" t="n"/>
      <c r="L455" s="21">
        <f>IF($A455="","",IF($H455="",TODAY(),$H455)-$A455)</f>
        <v/>
      </c>
      <c r="M455" s="20">
        <f>IF($A455="","",IF($H455&lt;&gt;"","Returned",IF(AND($G455&lt;&gt;"",TODAY()&gt;$G455),"Overdue","Out")))</f>
        <v/>
      </c>
      <c r="N455" s="21">
        <f>IF(OR($A455="",$G455=""),"",MAX(0,IF($H455="",TODAY(),$H455)-$G455))</f>
        <v/>
      </c>
    </row>
    <row r="456">
      <c r="A456" s="17" t="n"/>
      <c r="C456" s="20">
        <f>IF($B456="","",IFERROR(INDEX('Equipment register'!$B$2:$B$501,MATCH($B456,'Equipment register'!$A$2:$A$501,0)),"Not in register"))</f>
        <v/>
      </c>
      <c r="G456" s="17" t="n"/>
      <c r="H456" s="17" t="n"/>
      <c r="L456" s="21">
        <f>IF($A456="","",IF($H456="",TODAY(),$H456)-$A456)</f>
        <v/>
      </c>
      <c r="M456" s="20">
        <f>IF($A456="","",IF($H456&lt;&gt;"","Returned",IF(AND($G456&lt;&gt;"",TODAY()&gt;$G456),"Overdue","Out")))</f>
        <v/>
      </c>
      <c r="N456" s="21">
        <f>IF(OR($A456="",$G456=""),"",MAX(0,IF($H456="",TODAY(),$H456)-$G456))</f>
        <v/>
      </c>
    </row>
    <row r="457">
      <c r="A457" s="17" t="n"/>
      <c r="C457" s="20">
        <f>IF($B457="","",IFERROR(INDEX('Equipment register'!$B$2:$B$501,MATCH($B457,'Equipment register'!$A$2:$A$501,0)),"Not in register"))</f>
        <v/>
      </c>
      <c r="G457" s="17" t="n"/>
      <c r="H457" s="17" t="n"/>
      <c r="L457" s="21">
        <f>IF($A457="","",IF($H457="",TODAY(),$H457)-$A457)</f>
        <v/>
      </c>
      <c r="M457" s="20">
        <f>IF($A457="","",IF($H457&lt;&gt;"","Returned",IF(AND($G457&lt;&gt;"",TODAY()&gt;$G457),"Overdue","Out")))</f>
        <v/>
      </c>
      <c r="N457" s="21">
        <f>IF(OR($A457="",$G457=""),"",MAX(0,IF($H457="",TODAY(),$H457)-$G457))</f>
        <v/>
      </c>
    </row>
    <row r="458">
      <c r="A458" s="17" t="n"/>
      <c r="C458" s="20">
        <f>IF($B458="","",IFERROR(INDEX('Equipment register'!$B$2:$B$501,MATCH($B458,'Equipment register'!$A$2:$A$501,0)),"Not in register"))</f>
        <v/>
      </c>
      <c r="G458" s="17" t="n"/>
      <c r="H458" s="17" t="n"/>
      <c r="L458" s="21">
        <f>IF($A458="","",IF($H458="",TODAY(),$H458)-$A458)</f>
        <v/>
      </c>
      <c r="M458" s="20">
        <f>IF($A458="","",IF($H458&lt;&gt;"","Returned",IF(AND($G458&lt;&gt;"",TODAY()&gt;$G458),"Overdue","Out")))</f>
        <v/>
      </c>
      <c r="N458" s="21">
        <f>IF(OR($A458="",$G458=""),"",MAX(0,IF($H458="",TODAY(),$H458)-$G458))</f>
        <v/>
      </c>
    </row>
    <row r="459">
      <c r="A459" s="17" t="n"/>
      <c r="C459" s="20">
        <f>IF($B459="","",IFERROR(INDEX('Equipment register'!$B$2:$B$501,MATCH($B459,'Equipment register'!$A$2:$A$501,0)),"Not in register"))</f>
        <v/>
      </c>
      <c r="G459" s="17" t="n"/>
      <c r="H459" s="17" t="n"/>
      <c r="L459" s="21">
        <f>IF($A459="","",IF($H459="",TODAY(),$H459)-$A459)</f>
        <v/>
      </c>
      <c r="M459" s="20">
        <f>IF($A459="","",IF($H459&lt;&gt;"","Returned",IF(AND($G459&lt;&gt;"",TODAY()&gt;$G459),"Overdue","Out")))</f>
        <v/>
      </c>
      <c r="N459" s="21">
        <f>IF(OR($A459="",$G459=""),"",MAX(0,IF($H459="",TODAY(),$H459)-$G459))</f>
        <v/>
      </c>
    </row>
    <row r="460">
      <c r="A460" s="17" t="n"/>
      <c r="C460" s="20">
        <f>IF($B460="","",IFERROR(INDEX('Equipment register'!$B$2:$B$501,MATCH($B460,'Equipment register'!$A$2:$A$501,0)),"Not in register"))</f>
        <v/>
      </c>
      <c r="G460" s="17" t="n"/>
      <c r="H460" s="17" t="n"/>
      <c r="L460" s="21">
        <f>IF($A460="","",IF($H460="",TODAY(),$H460)-$A460)</f>
        <v/>
      </c>
      <c r="M460" s="20">
        <f>IF($A460="","",IF($H460&lt;&gt;"","Returned",IF(AND($G460&lt;&gt;"",TODAY()&gt;$G460),"Overdue","Out")))</f>
        <v/>
      </c>
      <c r="N460" s="21">
        <f>IF(OR($A460="",$G460=""),"",MAX(0,IF($H460="",TODAY(),$H460)-$G460))</f>
        <v/>
      </c>
    </row>
    <row r="461">
      <c r="A461" s="17" t="n"/>
      <c r="C461" s="20">
        <f>IF($B461="","",IFERROR(INDEX('Equipment register'!$B$2:$B$501,MATCH($B461,'Equipment register'!$A$2:$A$501,0)),"Not in register"))</f>
        <v/>
      </c>
      <c r="G461" s="17" t="n"/>
      <c r="H461" s="17" t="n"/>
      <c r="L461" s="21">
        <f>IF($A461="","",IF($H461="",TODAY(),$H461)-$A461)</f>
        <v/>
      </c>
      <c r="M461" s="20">
        <f>IF($A461="","",IF($H461&lt;&gt;"","Returned",IF(AND($G461&lt;&gt;"",TODAY()&gt;$G461),"Overdue","Out")))</f>
        <v/>
      </c>
      <c r="N461" s="21">
        <f>IF(OR($A461="",$G461=""),"",MAX(0,IF($H461="",TODAY(),$H461)-$G461))</f>
        <v/>
      </c>
    </row>
    <row r="462">
      <c r="A462" s="17" t="n"/>
      <c r="C462" s="20">
        <f>IF($B462="","",IFERROR(INDEX('Equipment register'!$B$2:$B$501,MATCH($B462,'Equipment register'!$A$2:$A$501,0)),"Not in register"))</f>
        <v/>
      </c>
      <c r="G462" s="17" t="n"/>
      <c r="H462" s="17" t="n"/>
      <c r="L462" s="21">
        <f>IF($A462="","",IF($H462="",TODAY(),$H462)-$A462)</f>
        <v/>
      </c>
      <c r="M462" s="20">
        <f>IF($A462="","",IF($H462&lt;&gt;"","Returned",IF(AND($G462&lt;&gt;"",TODAY()&gt;$G462),"Overdue","Out")))</f>
        <v/>
      </c>
      <c r="N462" s="21">
        <f>IF(OR($A462="",$G462=""),"",MAX(0,IF($H462="",TODAY(),$H462)-$G462))</f>
        <v/>
      </c>
    </row>
    <row r="463">
      <c r="A463" s="17" t="n"/>
      <c r="C463" s="20">
        <f>IF($B463="","",IFERROR(INDEX('Equipment register'!$B$2:$B$501,MATCH($B463,'Equipment register'!$A$2:$A$501,0)),"Not in register"))</f>
        <v/>
      </c>
      <c r="G463" s="17" t="n"/>
      <c r="H463" s="17" t="n"/>
      <c r="L463" s="21">
        <f>IF($A463="","",IF($H463="",TODAY(),$H463)-$A463)</f>
        <v/>
      </c>
      <c r="M463" s="20">
        <f>IF($A463="","",IF($H463&lt;&gt;"","Returned",IF(AND($G463&lt;&gt;"",TODAY()&gt;$G463),"Overdue","Out")))</f>
        <v/>
      </c>
      <c r="N463" s="21">
        <f>IF(OR($A463="",$G463=""),"",MAX(0,IF($H463="",TODAY(),$H463)-$G463))</f>
        <v/>
      </c>
    </row>
    <row r="464">
      <c r="A464" s="17" t="n"/>
      <c r="C464" s="20">
        <f>IF($B464="","",IFERROR(INDEX('Equipment register'!$B$2:$B$501,MATCH($B464,'Equipment register'!$A$2:$A$501,0)),"Not in register"))</f>
        <v/>
      </c>
      <c r="G464" s="17" t="n"/>
      <c r="H464" s="17" t="n"/>
      <c r="L464" s="21">
        <f>IF($A464="","",IF($H464="",TODAY(),$H464)-$A464)</f>
        <v/>
      </c>
      <c r="M464" s="20">
        <f>IF($A464="","",IF($H464&lt;&gt;"","Returned",IF(AND($G464&lt;&gt;"",TODAY()&gt;$G464),"Overdue","Out")))</f>
        <v/>
      </c>
      <c r="N464" s="21">
        <f>IF(OR($A464="",$G464=""),"",MAX(0,IF($H464="",TODAY(),$H464)-$G464))</f>
        <v/>
      </c>
    </row>
    <row r="465">
      <c r="A465" s="17" t="n"/>
      <c r="C465" s="20">
        <f>IF($B465="","",IFERROR(INDEX('Equipment register'!$B$2:$B$501,MATCH($B465,'Equipment register'!$A$2:$A$501,0)),"Not in register"))</f>
        <v/>
      </c>
      <c r="G465" s="17" t="n"/>
      <c r="H465" s="17" t="n"/>
      <c r="L465" s="21">
        <f>IF($A465="","",IF($H465="",TODAY(),$H465)-$A465)</f>
        <v/>
      </c>
      <c r="M465" s="20">
        <f>IF($A465="","",IF($H465&lt;&gt;"","Returned",IF(AND($G465&lt;&gt;"",TODAY()&gt;$G465),"Overdue","Out")))</f>
        <v/>
      </c>
      <c r="N465" s="21">
        <f>IF(OR($A465="",$G465=""),"",MAX(0,IF($H465="",TODAY(),$H465)-$G465))</f>
        <v/>
      </c>
    </row>
    <row r="466">
      <c r="A466" s="17" t="n"/>
      <c r="C466" s="20">
        <f>IF($B466="","",IFERROR(INDEX('Equipment register'!$B$2:$B$501,MATCH($B466,'Equipment register'!$A$2:$A$501,0)),"Not in register"))</f>
        <v/>
      </c>
      <c r="G466" s="17" t="n"/>
      <c r="H466" s="17" t="n"/>
      <c r="L466" s="21">
        <f>IF($A466="","",IF($H466="",TODAY(),$H466)-$A466)</f>
        <v/>
      </c>
      <c r="M466" s="20">
        <f>IF($A466="","",IF($H466&lt;&gt;"","Returned",IF(AND($G466&lt;&gt;"",TODAY()&gt;$G466),"Overdue","Out")))</f>
        <v/>
      </c>
      <c r="N466" s="21">
        <f>IF(OR($A466="",$G466=""),"",MAX(0,IF($H466="",TODAY(),$H466)-$G466))</f>
        <v/>
      </c>
    </row>
    <row r="467">
      <c r="A467" s="17" t="n"/>
      <c r="C467" s="20">
        <f>IF($B467="","",IFERROR(INDEX('Equipment register'!$B$2:$B$501,MATCH($B467,'Equipment register'!$A$2:$A$501,0)),"Not in register"))</f>
        <v/>
      </c>
      <c r="G467" s="17" t="n"/>
      <c r="H467" s="17" t="n"/>
      <c r="L467" s="21">
        <f>IF($A467="","",IF($H467="",TODAY(),$H467)-$A467)</f>
        <v/>
      </c>
      <c r="M467" s="20">
        <f>IF($A467="","",IF($H467&lt;&gt;"","Returned",IF(AND($G467&lt;&gt;"",TODAY()&gt;$G467),"Overdue","Out")))</f>
        <v/>
      </c>
      <c r="N467" s="21">
        <f>IF(OR($A467="",$G467=""),"",MAX(0,IF($H467="",TODAY(),$H467)-$G467))</f>
        <v/>
      </c>
    </row>
    <row r="468">
      <c r="A468" s="17" t="n"/>
      <c r="C468" s="20">
        <f>IF($B468="","",IFERROR(INDEX('Equipment register'!$B$2:$B$501,MATCH($B468,'Equipment register'!$A$2:$A$501,0)),"Not in register"))</f>
        <v/>
      </c>
      <c r="G468" s="17" t="n"/>
      <c r="H468" s="17" t="n"/>
      <c r="L468" s="21">
        <f>IF($A468="","",IF($H468="",TODAY(),$H468)-$A468)</f>
        <v/>
      </c>
      <c r="M468" s="20">
        <f>IF($A468="","",IF($H468&lt;&gt;"","Returned",IF(AND($G468&lt;&gt;"",TODAY()&gt;$G468),"Overdue","Out")))</f>
        <v/>
      </c>
      <c r="N468" s="21">
        <f>IF(OR($A468="",$G468=""),"",MAX(0,IF($H468="",TODAY(),$H468)-$G468))</f>
        <v/>
      </c>
    </row>
    <row r="469">
      <c r="A469" s="17" t="n"/>
      <c r="C469" s="20">
        <f>IF($B469="","",IFERROR(INDEX('Equipment register'!$B$2:$B$501,MATCH($B469,'Equipment register'!$A$2:$A$501,0)),"Not in register"))</f>
        <v/>
      </c>
      <c r="G469" s="17" t="n"/>
      <c r="H469" s="17" t="n"/>
      <c r="L469" s="21">
        <f>IF($A469="","",IF($H469="",TODAY(),$H469)-$A469)</f>
        <v/>
      </c>
      <c r="M469" s="20">
        <f>IF($A469="","",IF($H469&lt;&gt;"","Returned",IF(AND($G469&lt;&gt;"",TODAY()&gt;$G469),"Overdue","Out")))</f>
        <v/>
      </c>
      <c r="N469" s="21">
        <f>IF(OR($A469="",$G469=""),"",MAX(0,IF($H469="",TODAY(),$H469)-$G469))</f>
        <v/>
      </c>
    </row>
    <row r="470">
      <c r="A470" s="17" t="n"/>
      <c r="C470" s="20">
        <f>IF($B470="","",IFERROR(INDEX('Equipment register'!$B$2:$B$501,MATCH($B470,'Equipment register'!$A$2:$A$501,0)),"Not in register"))</f>
        <v/>
      </c>
      <c r="G470" s="17" t="n"/>
      <c r="H470" s="17" t="n"/>
      <c r="L470" s="21">
        <f>IF($A470="","",IF($H470="",TODAY(),$H470)-$A470)</f>
        <v/>
      </c>
      <c r="M470" s="20">
        <f>IF($A470="","",IF($H470&lt;&gt;"","Returned",IF(AND($G470&lt;&gt;"",TODAY()&gt;$G470),"Overdue","Out")))</f>
        <v/>
      </c>
      <c r="N470" s="21">
        <f>IF(OR($A470="",$G470=""),"",MAX(0,IF($H470="",TODAY(),$H470)-$G470))</f>
        <v/>
      </c>
    </row>
    <row r="471">
      <c r="A471" s="17" t="n"/>
      <c r="C471" s="20">
        <f>IF($B471="","",IFERROR(INDEX('Equipment register'!$B$2:$B$501,MATCH($B471,'Equipment register'!$A$2:$A$501,0)),"Not in register"))</f>
        <v/>
      </c>
      <c r="G471" s="17" t="n"/>
      <c r="H471" s="17" t="n"/>
      <c r="L471" s="21">
        <f>IF($A471="","",IF($H471="",TODAY(),$H471)-$A471)</f>
        <v/>
      </c>
      <c r="M471" s="20">
        <f>IF($A471="","",IF($H471&lt;&gt;"","Returned",IF(AND($G471&lt;&gt;"",TODAY()&gt;$G471),"Overdue","Out")))</f>
        <v/>
      </c>
      <c r="N471" s="21">
        <f>IF(OR($A471="",$G471=""),"",MAX(0,IF($H471="",TODAY(),$H471)-$G471))</f>
        <v/>
      </c>
    </row>
    <row r="472">
      <c r="A472" s="17" t="n"/>
      <c r="C472" s="20">
        <f>IF($B472="","",IFERROR(INDEX('Equipment register'!$B$2:$B$501,MATCH($B472,'Equipment register'!$A$2:$A$501,0)),"Not in register"))</f>
        <v/>
      </c>
      <c r="G472" s="17" t="n"/>
      <c r="H472" s="17" t="n"/>
      <c r="L472" s="21">
        <f>IF($A472="","",IF($H472="",TODAY(),$H472)-$A472)</f>
        <v/>
      </c>
      <c r="M472" s="20">
        <f>IF($A472="","",IF($H472&lt;&gt;"","Returned",IF(AND($G472&lt;&gt;"",TODAY()&gt;$G472),"Overdue","Out")))</f>
        <v/>
      </c>
      <c r="N472" s="21">
        <f>IF(OR($A472="",$G472=""),"",MAX(0,IF($H472="",TODAY(),$H472)-$G472))</f>
        <v/>
      </c>
    </row>
    <row r="473">
      <c r="A473" s="17" t="n"/>
      <c r="C473" s="20">
        <f>IF($B473="","",IFERROR(INDEX('Equipment register'!$B$2:$B$501,MATCH($B473,'Equipment register'!$A$2:$A$501,0)),"Not in register"))</f>
        <v/>
      </c>
      <c r="G473" s="17" t="n"/>
      <c r="H473" s="17" t="n"/>
      <c r="L473" s="21">
        <f>IF($A473="","",IF($H473="",TODAY(),$H473)-$A473)</f>
        <v/>
      </c>
      <c r="M473" s="20">
        <f>IF($A473="","",IF($H473&lt;&gt;"","Returned",IF(AND($G473&lt;&gt;"",TODAY()&gt;$G473),"Overdue","Out")))</f>
        <v/>
      </c>
      <c r="N473" s="21">
        <f>IF(OR($A473="",$G473=""),"",MAX(0,IF($H473="",TODAY(),$H473)-$G473))</f>
        <v/>
      </c>
    </row>
    <row r="474">
      <c r="A474" s="17" t="n"/>
      <c r="C474" s="20">
        <f>IF($B474="","",IFERROR(INDEX('Equipment register'!$B$2:$B$501,MATCH($B474,'Equipment register'!$A$2:$A$501,0)),"Not in register"))</f>
        <v/>
      </c>
      <c r="G474" s="17" t="n"/>
      <c r="H474" s="17" t="n"/>
      <c r="L474" s="21">
        <f>IF($A474="","",IF($H474="",TODAY(),$H474)-$A474)</f>
        <v/>
      </c>
      <c r="M474" s="20">
        <f>IF($A474="","",IF($H474&lt;&gt;"","Returned",IF(AND($G474&lt;&gt;"",TODAY()&gt;$G474),"Overdue","Out")))</f>
        <v/>
      </c>
      <c r="N474" s="21">
        <f>IF(OR($A474="",$G474=""),"",MAX(0,IF($H474="",TODAY(),$H474)-$G474))</f>
        <v/>
      </c>
    </row>
    <row r="475">
      <c r="A475" s="17" t="n"/>
      <c r="C475" s="20">
        <f>IF($B475="","",IFERROR(INDEX('Equipment register'!$B$2:$B$501,MATCH($B475,'Equipment register'!$A$2:$A$501,0)),"Not in register"))</f>
        <v/>
      </c>
      <c r="G475" s="17" t="n"/>
      <c r="H475" s="17" t="n"/>
      <c r="L475" s="21">
        <f>IF($A475="","",IF($H475="",TODAY(),$H475)-$A475)</f>
        <v/>
      </c>
      <c r="M475" s="20">
        <f>IF($A475="","",IF($H475&lt;&gt;"","Returned",IF(AND($G475&lt;&gt;"",TODAY()&gt;$G475),"Overdue","Out")))</f>
        <v/>
      </c>
      <c r="N475" s="21">
        <f>IF(OR($A475="",$G475=""),"",MAX(0,IF($H475="",TODAY(),$H475)-$G475))</f>
        <v/>
      </c>
    </row>
    <row r="476">
      <c r="A476" s="17" t="n"/>
      <c r="C476" s="20">
        <f>IF($B476="","",IFERROR(INDEX('Equipment register'!$B$2:$B$501,MATCH($B476,'Equipment register'!$A$2:$A$501,0)),"Not in register"))</f>
        <v/>
      </c>
      <c r="G476" s="17" t="n"/>
      <c r="H476" s="17" t="n"/>
      <c r="L476" s="21">
        <f>IF($A476="","",IF($H476="",TODAY(),$H476)-$A476)</f>
        <v/>
      </c>
      <c r="M476" s="20">
        <f>IF($A476="","",IF($H476&lt;&gt;"","Returned",IF(AND($G476&lt;&gt;"",TODAY()&gt;$G476),"Overdue","Out")))</f>
        <v/>
      </c>
      <c r="N476" s="21">
        <f>IF(OR($A476="",$G476=""),"",MAX(0,IF($H476="",TODAY(),$H476)-$G476))</f>
        <v/>
      </c>
    </row>
    <row r="477">
      <c r="A477" s="17" t="n"/>
      <c r="C477" s="20">
        <f>IF($B477="","",IFERROR(INDEX('Equipment register'!$B$2:$B$501,MATCH($B477,'Equipment register'!$A$2:$A$501,0)),"Not in register"))</f>
        <v/>
      </c>
      <c r="G477" s="17" t="n"/>
      <c r="H477" s="17" t="n"/>
      <c r="L477" s="21">
        <f>IF($A477="","",IF($H477="",TODAY(),$H477)-$A477)</f>
        <v/>
      </c>
      <c r="M477" s="20">
        <f>IF($A477="","",IF($H477&lt;&gt;"","Returned",IF(AND($G477&lt;&gt;"",TODAY()&gt;$G477),"Overdue","Out")))</f>
        <v/>
      </c>
      <c r="N477" s="21">
        <f>IF(OR($A477="",$G477=""),"",MAX(0,IF($H477="",TODAY(),$H477)-$G477))</f>
        <v/>
      </c>
    </row>
    <row r="478">
      <c r="A478" s="17" t="n"/>
      <c r="C478" s="20">
        <f>IF($B478="","",IFERROR(INDEX('Equipment register'!$B$2:$B$501,MATCH($B478,'Equipment register'!$A$2:$A$501,0)),"Not in register"))</f>
        <v/>
      </c>
      <c r="G478" s="17" t="n"/>
      <c r="H478" s="17" t="n"/>
      <c r="L478" s="21">
        <f>IF($A478="","",IF($H478="",TODAY(),$H478)-$A478)</f>
        <v/>
      </c>
      <c r="M478" s="20">
        <f>IF($A478="","",IF($H478&lt;&gt;"","Returned",IF(AND($G478&lt;&gt;"",TODAY()&gt;$G478),"Overdue","Out")))</f>
        <v/>
      </c>
      <c r="N478" s="21">
        <f>IF(OR($A478="",$G478=""),"",MAX(0,IF($H478="",TODAY(),$H478)-$G478))</f>
        <v/>
      </c>
    </row>
    <row r="479">
      <c r="A479" s="17" t="n"/>
      <c r="C479" s="20">
        <f>IF($B479="","",IFERROR(INDEX('Equipment register'!$B$2:$B$501,MATCH($B479,'Equipment register'!$A$2:$A$501,0)),"Not in register"))</f>
        <v/>
      </c>
      <c r="G479" s="17" t="n"/>
      <c r="H479" s="17" t="n"/>
      <c r="L479" s="21">
        <f>IF($A479="","",IF($H479="",TODAY(),$H479)-$A479)</f>
        <v/>
      </c>
      <c r="M479" s="20">
        <f>IF($A479="","",IF($H479&lt;&gt;"","Returned",IF(AND($G479&lt;&gt;"",TODAY()&gt;$G479),"Overdue","Out")))</f>
        <v/>
      </c>
      <c r="N479" s="21">
        <f>IF(OR($A479="",$G479=""),"",MAX(0,IF($H479="",TODAY(),$H479)-$G479))</f>
        <v/>
      </c>
    </row>
    <row r="480">
      <c r="A480" s="17" t="n"/>
      <c r="C480" s="20">
        <f>IF($B480="","",IFERROR(INDEX('Equipment register'!$B$2:$B$501,MATCH($B480,'Equipment register'!$A$2:$A$501,0)),"Not in register"))</f>
        <v/>
      </c>
      <c r="G480" s="17" t="n"/>
      <c r="H480" s="17" t="n"/>
      <c r="L480" s="21">
        <f>IF($A480="","",IF($H480="",TODAY(),$H480)-$A480)</f>
        <v/>
      </c>
      <c r="M480" s="20">
        <f>IF($A480="","",IF($H480&lt;&gt;"","Returned",IF(AND($G480&lt;&gt;"",TODAY()&gt;$G480),"Overdue","Out")))</f>
        <v/>
      </c>
      <c r="N480" s="21">
        <f>IF(OR($A480="",$G480=""),"",MAX(0,IF($H480="",TODAY(),$H480)-$G480))</f>
        <v/>
      </c>
    </row>
    <row r="481">
      <c r="A481" s="17" t="n"/>
      <c r="C481" s="20">
        <f>IF($B481="","",IFERROR(INDEX('Equipment register'!$B$2:$B$501,MATCH($B481,'Equipment register'!$A$2:$A$501,0)),"Not in register"))</f>
        <v/>
      </c>
      <c r="G481" s="17" t="n"/>
      <c r="H481" s="17" t="n"/>
      <c r="L481" s="21">
        <f>IF($A481="","",IF($H481="",TODAY(),$H481)-$A481)</f>
        <v/>
      </c>
      <c r="M481" s="20">
        <f>IF($A481="","",IF($H481&lt;&gt;"","Returned",IF(AND($G481&lt;&gt;"",TODAY()&gt;$G481),"Overdue","Out")))</f>
        <v/>
      </c>
      <c r="N481" s="21">
        <f>IF(OR($A481="",$G481=""),"",MAX(0,IF($H481="",TODAY(),$H481)-$G481))</f>
        <v/>
      </c>
    </row>
    <row r="482">
      <c r="A482" s="17" t="n"/>
      <c r="C482" s="20">
        <f>IF($B482="","",IFERROR(INDEX('Equipment register'!$B$2:$B$501,MATCH($B482,'Equipment register'!$A$2:$A$501,0)),"Not in register"))</f>
        <v/>
      </c>
      <c r="G482" s="17" t="n"/>
      <c r="H482" s="17" t="n"/>
      <c r="L482" s="21">
        <f>IF($A482="","",IF($H482="",TODAY(),$H482)-$A482)</f>
        <v/>
      </c>
      <c r="M482" s="20">
        <f>IF($A482="","",IF($H482&lt;&gt;"","Returned",IF(AND($G482&lt;&gt;"",TODAY()&gt;$G482),"Overdue","Out")))</f>
        <v/>
      </c>
      <c r="N482" s="21">
        <f>IF(OR($A482="",$G482=""),"",MAX(0,IF($H482="",TODAY(),$H482)-$G482))</f>
        <v/>
      </c>
    </row>
    <row r="483">
      <c r="A483" s="17" t="n"/>
      <c r="C483" s="20">
        <f>IF($B483="","",IFERROR(INDEX('Equipment register'!$B$2:$B$501,MATCH($B483,'Equipment register'!$A$2:$A$501,0)),"Not in register"))</f>
        <v/>
      </c>
      <c r="G483" s="17" t="n"/>
      <c r="H483" s="17" t="n"/>
      <c r="L483" s="21">
        <f>IF($A483="","",IF($H483="",TODAY(),$H483)-$A483)</f>
        <v/>
      </c>
      <c r="M483" s="20">
        <f>IF($A483="","",IF($H483&lt;&gt;"","Returned",IF(AND($G483&lt;&gt;"",TODAY()&gt;$G483),"Overdue","Out")))</f>
        <v/>
      </c>
      <c r="N483" s="21">
        <f>IF(OR($A483="",$G483=""),"",MAX(0,IF($H483="",TODAY(),$H483)-$G483))</f>
        <v/>
      </c>
    </row>
    <row r="484">
      <c r="A484" s="17" t="n"/>
      <c r="C484" s="20">
        <f>IF($B484="","",IFERROR(INDEX('Equipment register'!$B$2:$B$501,MATCH($B484,'Equipment register'!$A$2:$A$501,0)),"Not in register"))</f>
        <v/>
      </c>
      <c r="G484" s="17" t="n"/>
      <c r="H484" s="17" t="n"/>
      <c r="L484" s="21">
        <f>IF($A484="","",IF($H484="",TODAY(),$H484)-$A484)</f>
        <v/>
      </c>
      <c r="M484" s="20">
        <f>IF($A484="","",IF($H484&lt;&gt;"","Returned",IF(AND($G484&lt;&gt;"",TODAY()&gt;$G484),"Overdue","Out")))</f>
        <v/>
      </c>
      <c r="N484" s="21">
        <f>IF(OR($A484="",$G484=""),"",MAX(0,IF($H484="",TODAY(),$H484)-$G484))</f>
        <v/>
      </c>
    </row>
    <row r="485">
      <c r="A485" s="17" t="n"/>
      <c r="C485" s="20">
        <f>IF($B485="","",IFERROR(INDEX('Equipment register'!$B$2:$B$501,MATCH($B485,'Equipment register'!$A$2:$A$501,0)),"Not in register"))</f>
        <v/>
      </c>
      <c r="G485" s="17" t="n"/>
      <c r="H485" s="17" t="n"/>
      <c r="L485" s="21">
        <f>IF($A485="","",IF($H485="",TODAY(),$H485)-$A485)</f>
        <v/>
      </c>
      <c r="M485" s="20">
        <f>IF($A485="","",IF($H485&lt;&gt;"","Returned",IF(AND($G485&lt;&gt;"",TODAY()&gt;$G485),"Overdue","Out")))</f>
        <v/>
      </c>
      <c r="N485" s="21">
        <f>IF(OR($A485="",$G485=""),"",MAX(0,IF($H485="",TODAY(),$H485)-$G485))</f>
        <v/>
      </c>
    </row>
    <row r="486">
      <c r="A486" s="17" t="n"/>
      <c r="C486" s="20">
        <f>IF($B486="","",IFERROR(INDEX('Equipment register'!$B$2:$B$501,MATCH($B486,'Equipment register'!$A$2:$A$501,0)),"Not in register"))</f>
        <v/>
      </c>
      <c r="G486" s="17" t="n"/>
      <c r="H486" s="17" t="n"/>
      <c r="L486" s="21">
        <f>IF($A486="","",IF($H486="",TODAY(),$H486)-$A486)</f>
        <v/>
      </c>
      <c r="M486" s="20">
        <f>IF($A486="","",IF($H486&lt;&gt;"","Returned",IF(AND($G486&lt;&gt;"",TODAY()&gt;$G486),"Overdue","Out")))</f>
        <v/>
      </c>
      <c r="N486" s="21">
        <f>IF(OR($A486="",$G486=""),"",MAX(0,IF($H486="",TODAY(),$H486)-$G486))</f>
        <v/>
      </c>
    </row>
    <row r="487">
      <c r="A487" s="17" t="n"/>
      <c r="C487" s="20">
        <f>IF($B487="","",IFERROR(INDEX('Equipment register'!$B$2:$B$501,MATCH($B487,'Equipment register'!$A$2:$A$501,0)),"Not in register"))</f>
        <v/>
      </c>
      <c r="G487" s="17" t="n"/>
      <c r="H487" s="17" t="n"/>
      <c r="L487" s="21">
        <f>IF($A487="","",IF($H487="",TODAY(),$H487)-$A487)</f>
        <v/>
      </c>
      <c r="M487" s="20">
        <f>IF($A487="","",IF($H487&lt;&gt;"","Returned",IF(AND($G487&lt;&gt;"",TODAY()&gt;$G487),"Overdue","Out")))</f>
        <v/>
      </c>
      <c r="N487" s="21">
        <f>IF(OR($A487="",$G487=""),"",MAX(0,IF($H487="",TODAY(),$H487)-$G487))</f>
        <v/>
      </c>
    </row>
    <row r="488">
      <c r="A488" s="17" t="n"/>
      <c r="C488" s="20">
        <f>IF($B488="","",IFERROR(INDEX('Equipment register'!$B$2:$B$501,MATCH($B488,'Equipment register'!$A$2:$A$501,0)),"Not in register"))</f>
        <v/>
      </c>
      <c r="G488" s="17" t="n"/>
      <c r="H488" s="17" t="n"/>
      <c r="L488" s="21">
        <f>IF($A488="","",IF($H488="",TODAY(),$H488)-$A488)</f>
        <v/>
      </c>
      <c r="M488" s="20">
        <f>IF($A488="","",IF($H488&lt;&gt;"","Returned",IF(AND($G488&lt;&gt;"",TODAY()&gt;$G488),"Overdue","Out")))</f>
        <v/>
      </c>
      <c r="N488" s="21">
        <f>IF(OR($A488="",$G488=""),"",MAX(0,IF($H488="",TODAY(),$H488)-$G488))</f>
        <v/>
      </c>
    </row>
    <row r="489">
      <c r="A489" s="17" t="n"/>
      <c r="C489" s="20">
        <f>IF($B489="","",IFERROR(INDEX('Equipment register'!$B$2:$B$501,MATCH($B489,'Equipment register'!$A$2:$A$501,0)),"Not in register"))</f>
        <v/>
      </c>
      <c r="G489" s="17" t="n"/>
      <c r="H489" s="17" t="n"/>
      <c r="L489" s="21">
        <f>IF($A489="","",IF($H489="",TODAY(),$H489)-$A489)</f>
        <v/>
      </c>
      <c r="M489" s="20">
        <f>IF($A489="","",IF($H489&lt;&gt;"","Returned",IF(AND($G489&lt;&gt;"",TODAY()&gt;$G489),"Overdue","Out")))</f>
        <v/>
      </c>
      <c r="N489" s="21">
        <f>IF(OR($A489="",$G489=""),"",MAX(0,IF($H489="",TODAY(),$H489)-$G489))</f>
        <v/>
      </c>
    </row>
    <row r="490">
      <c r="A490" s="17" t="n"/>
      <c r="C490" s="20">
        <f>IF($B490="","",IFERROR(INDEX('Equipment register'!$B$2:$B$501,MATCH($B490,'Equipment register'!$A$2:$A$501,0)),"Not in register"))</f>
        <v/>
      </c>
      <c r="G490" s="17" t="n"/>
      <c r="H490" s="17" t="n"/>
      <c r="L490" s="21">
        <f>IF($A490="","",IF($H490="",TODAY(),$H490)-$A490)</f>
        <v/>
      </c>
      <c r="M490" s="20">
        <f>IF($A490="","",IF($H490&lt;&gt;"","Returned",IF(AND($G490&lt;&gt;"",TODAY()&gt;$G490),"Overdue","Out")))</f>
        <v/>
      </c>
      <c r="N490" s="21">
        <f>IF(OR($A490="",$G490=""),"",MAX(0,IF($H490="",TODAY(),$H490)-$G490))</f>
        <v/>
      </c>
    </row>
    <row r="491">
      <c r="A491" s="17" t="n"/>
      <c r="C491" s="20">
        <f>IF($B491="","",IFERROR(INDEX('Equipment register'!$B$2:$B$501,MATCH($B491,'Equipment register'!$A$2:$A$501,0)),"Not in register"))</f>
        <v/>
      </c>
      <c r="G491" s="17" t="n"/>
      <c r="H491" s="17" t="n"/>
      <c r="L491" s="21">
        <f>IF($A491="","",IF($H491="",TODAY(),$H491)-$A491)</f>
        <v/>
      </c>
      <c r="M491" s="20">
        <f>IF($A491="","",IF($H491&lt;&gt;"","Returned",IF(AND($G491&lt;&gt;"",TODAY()&gt;$G491),"Overdue","Out")))</f>
        <v/>
      </c>
      <c r="N491" s="21">
        <f>IF(OR($A491="",$G491=""),"",MAX(0,IF($H491="",TODAY(),$H491)-$G491))</f>
        <v/>
      </c>
    </row>
    <row r="492">
      <c r="A492" s="17" t="n"/>
      <c r="C492" s="20">
        <f>IF($B492="","",IFERROR(INDEX('Equipment register'!$B$2:$B$501,MATCH($B492,'Equipment register'!$A$2:$A$501,0)),"Not in register"))</f>
        <v/>
      </c>
      <c r="G492" s="17" t="n"/>
      <c r="H492" s="17" t="n"/>
      <c r="L492" s="21">
        <f>IF($A492="","",IF($H492="",TODAY(),$H492)-$A492)</f>
        <v/>
      </c>
      <c r="M492" s="20">
        <f>IF($A492="","",IF($H492&lt;&gt;"","Returned",IF(AND($G492&lt;&gt;"",TODAY()&gt;$G492),"Overdue","Out")))</f>
        <v/>
      </c>
      <c r="N492" s="21">
        <f>IF(OR($A492="",$G492=""),"",MAX(0,IF($H492="",TODAY(),$H492)-$G492))</f>
        <v/>
      </c>
    </row>
    <row r="493">
      <c r="A493" s="17" t="n"/>
      <c r="C493" s="20">
        <f>IF($B493="","",IFERROR(INDEX('Equipment register'!$B$2:$B$501,MATCH($B493,'Equipment register'!$A$2:$A$501,0)),"Not in register"))</f>
        <v/>
      </c>
      <c r="G493" s="17" t="n"/>
      <c r="H493" s="17" t="n"/>
      <c r="L493" s="21">
        <f>IF($A493="","",IF($H493="",TODAY(),$H493)-$A493)</f>
        <v/>
      </c>
      <c r="M493" s="20">
        <f>IF($A493="","",IF($H493&lt;&gt;"","Returned",IF(AND($G493&lt;&gt;"",TODAY()&gt;$G493),"Overdue","Out")))</f>
        <v/>
      </c>
      <c r="N493" s="21">
        <f>IF(OR($A493="",$G493=""),"",MAX(0,IF($H493="",TODAY(),$H493)-$G493))</f>
        <v/>
      </c>
    </row>
    <row r="494">
      <c r="A494" s="17" t="n"/>
      <c r="C494" s="20">
        <f>IF($B494="","",IFERROR(INDEX('Equipment register'!$B$2:$B$501,MATCH($B494,'Equipment register'!$A$2:$A$501,0)),"Not in register"))</f>
        <v/>
      </c>
      <c r="G494" s="17" t="n"/>
      <c r="H494" s="17" t="n"/>
      <c r="L494" s="21">
        <f>IF($A494="","",IF($H494="",TODAY(),$H494)-$A494)</f>
        <v/>
      </c>
      <c r="M494" s="20">
        <f>IF($A494="","",IF($H494&lt;&gt;"","Returned",IF(AND($G494&lt;&gt;"",TODAY()&gt;$G494),"Overdue","Out")))</f>
        <v/>
      </c>
      <c r="N494" s="21">
        <f>IF(OR($A494="",$G494=""),"",MAX(0,IF($H494="",TODAY(),$H494)-$G494))</f>
        <v/>
      </c>
    </row>
    <row r="495">
      <c r="A495" s="17" t="n"/>
      <c r="C495" s="20">
        <f>IF($B495="","",IFERROR(INDEX('Equipment register'!$B$2:$B$501,MATCH($B495,'Equipment register'!$A$2:$A$501,0)),"Not in register"))</f>
        <v/>
      </c>
      <c r="G495" s="17" t="n"/>
      <c r="H495" s="17" t="n"/>
      <c r="L495" s="21">
        <f>IF($A495="","",IF($H495="",TODAY(),$H495)-$A495)</f>
        <v/>
      </c>
      <c r="M495" s="20">
        <f>IF($A495="","",IF($H495&lt;&gt;"","Returned",IF(AND($G495&lt;&gt;"",TODAY()&gt;$G495),"Overdue","Out")))</f>
        <v/>
      </c>
      <c r="N495" s="21">
        <f>IF(OR($A495="",$G495=""),"",MAX(0,IF($H495="",TODAY(),$H495)-$G495))</f>
        <v/>
      </c>
    </row>
    <row r="496">
      <c r="A496" s="17" t="n"/>
      <c r="C496" s="20">
        <f>IF($B496="","",IFERROR(INDEX('Equipment register'!$B$2:$B$501,MATCH($B496,'Equipment register'!$A$2:$A$501,0)),"Not in register"))</f>
        <v/>
      </c>
      <c r="G496" s="17" t="n"/>
      <c r="H496" s="17" t="n"/>
      <c r="L496" s="21">
        <f>IF($A496="","",IF($H496="",TODAY(),$H496)-$A496)</f>
        <v/>
      </c>
      <c r="M496" s="20">
        <f>IF($A496="","",IF($H496&lt;&gt;"","Returned",IF(AND($G496&lt;&gt;"",TODAY()&gt;$G496),"Overdue","Out")))</f>
        <v/>
      </c>
      <c r="N496" s="21">
        <f>IF(OR($A496="",$G496=""),"",MAX(0,IF($H496="",TODAY(),$H496)-$G496))</f>
        <v/>
      </c>
    </row>
    <row r="497">
      <c r="A497" s="17" t="n"/>
      <c r="C497" s="20">
        <f>IF($B497="","",IFERROR(INDEX('Equipment register'!$B$2:$B$501,MATCH($B497,'Equipment register'!$A$2:$A$501,0)),"Not in register"))</f>
        <v/>
      </c>
      <c r="G497" s="17" t="n"/>
      <c r="H497" s="17" t="n"/>
      <c r="L497" s="21">
        <f>IF($A497="","",IF($H497="",TODAY(),$H497)-$A497)</f>
        <v/>
      </c>
      <c r="M497" s="20">
        <f>IF($A497="","",IF($H497&lt;&gt;"","Returned",IF(AND($G497&lt;&gt;"",TODAY()&gt;$G497),"Overdue","Out")))</f>
        <v/>
      </c>
      <c r="N497" s="21">
        <f>IF(OR($A497="",$G497=""),"",MAX(0,IF($H497="",TODAY(),$H497)-$G497))</f>
        <v/>
      </c>
    </row>
    <row r="498">
      <c r="A498" s="17" t="n"/>
      <c r="C498" s="20">
        <f>IF($B498="","",IFERROR(INDEX('Equipment register'!$B$2:$B$501,MATCH($B498,'Equipment register'!$A$2:$A$501,0)),"Not in register"))</f>
        <v/>
      </c>
      <c r="G498" s="17" t="n"/>
      <c r="H498" s="17" t="n"/>
      <c r="L498" s="21">
        <f>IF($A498="","",IF($H498="",TODAY(),$H498)-$A498)</f>
        <v/>
      </c>
      <c r="M498" s="20">
        <f>IF($A498="","",IF($H498&lt;&gt;"","Returned",IF(AND($G498&lt;&gt;"",TODAY()&gt;$G498),"Overdue","Out")))</f>
        <v/>
      </c>
      <c r="N498" s="21">
        <f>IF(OR($A498="",$G498=""),"",MAX(0,IF($H498="",TODAY(),$H498)-$G498))</f>
        <v/>
      </c>
    </row>
    <row r="499">
      <c r="A499" s="17" t="n"/>
      <c r="C499" s="20">
        <f>IF($B499="","",IFERROR(INDEX('Equipment register'!$B$2:$B$501,MATCH($B499,'Equipment register'!$A$2:$A$501,0)),"Not in register"))</f>
        <v/>
      </c>
      <c r="G499" s="17" t="n"/>
      <c r="H499" s="17" t="n"/>
      <c r="L499" s="21">
        <f>IF($A499="","",IF($H499="",TODAY(),$H499)-$A499)</f>
        <v/>
      </c>
      <c r="M499" s="20">
        <f>IF($A499="","",IF($H499&lt;&gt;"","Returned",IF(AND($G499&lt;&gt;"",TODAY()&gt;$G499),"Overdue","Out")))</f>
        <v/>
      </c>
      <c r="N499" s="21">
        <f>IF(OR($A499="",$G499=""),"",MAX(0,IF($H499="",TODAY(),$H499)-$G499))</f>
        <v/>
      </c>
    </row>
    <row r="500">
      <c r="A500" s="17" t="n"/>
      <c r="C500" s="20">
        <f>IF($B500="","",IFERROR(INDEX('Equipment register'!$B$2:$B$501,MATCH($B500,'Equipment register'!$A$2:$A$501,0)),"Not in register"))</f>
        <v/>
      </c>
      <c r="G500" s="17" t="n"/>
      <c r="H500" s="17" t="n"/>
      <c r="L500" s="21">
        <f>IF($A500="","",IF($H500="",TODAY(),$H500)-$A500)</f>
        <v/>
      </c>
      <c r="M500" s="20">
        <f>IF($A500="","",IF($H500&lt;&gt;"","Returned",IF(AND($G500&lt;&gt;"",TODAY()&gt;$G500),"Overdue","Out")))</f>
        <v/>
      </c>
      <c r="N500" s="21">
        <f>IF(OR($A500="",$G500=""),"",MAX(0,IF($H500="",TODAY(),$H500)-$G500))</f>
        <v/>
      </c>
    </row>
    <row r="501">
      <c r="A501" s="17" t="n"/>
      <c r="C501" s="20">
        <f>IF($B501="","",IFERROR(INDEX('Equipment register'!$B$2:$B$501,MATCH($B501,'Equipment register'!$A$2:$A$501,0)),"Not in register"))</f>
        <v/>
      </c>
      <c r="G501" s="17" t="n"/>
      <c r="H501" s="17" t="n"/>
      <c r="L501" s="21">
        <f>IF($A501="","",IF($H501="",TODAY(),$H501)-$A501)</f>
        <v/>
      </c>
      <c r="M501" s="20">
        <f>IF($A501="","",IF($H501&lt;&gt;"","Returned",IF(AND($G501&lt;&gt;"",TODAY()&gt;$G501),"Overdue","Out")))</f>
        <v/>
      </c>
      <c r="N501" s="21">
        <f>IF(OR($A501="",$G501=""),"",MAX(0,IF($H501="",TODAY(),$H501)-$G501))</f>
        <v/>
      </c>
    </row>
    <row r="502">
      <c r="A502" s="17" t="n"/>
      <c r="C502" s="20">
        <f>IF($B502="","",IFERROR(INDEX('Equipment register'!$B$2:$B$501,MATCH($B502,'Equipment register'!$A$2:$A$501,0)),"Not in register"))</f>
        <v/>
      </c>
      <c r="G502" s="17" t="n"/>
      <c r="H502" s="17" t="n"/>
      <c r="L502" s="21">
        <f>IF($A502="","",IF($H502="",TODAY(),$H502)-$A502)</f>
        <v/>
      </c>
      <c r="M502" s="20">
        <f>IF($A502="","",IF($H502&lt;&gt;"","Returned",IF(AND($G502&lt;&gt;"",TODAY()&gt;$G502),"Overdue","Out")))</f>
        <v/>
      </c>
      <c r="N502" s="21">
        <f>IF(OR($A502="",$G502=""),"",MAX(0,IF($H502="",TODAY(),$H502)-$G502))</f>
        <v/>
      </c>
    </row>
    <row r="503">
      <c r="A503" s="17" t="n"/>
      <c r="C503" s="20">
        <f>IF($B503="","",IFERROR(INDEX('Equipment register'!$B$2:$B$501,MATCH($B503,'Equipment register'!$A$2:$A$501,0)),"Not in register"))</f>
        <v/>
      </c>
      <c r="G503" s="17" t="n"/>
      <c r="H503" s="17" t="n"/>
      <c r="L503" s="21">
        <f>IF($A503="","",IF($H503="",TODAY(),$H503)-$A503)</f>
        <v/>
      </c>
      <c r="M503" s="20">
        <f>IF($A503="","",IF($H503&lt;&gt;"","Returned",IF(AND($G503&lt;&gt;"",TODAY()&gt;$G503),"Overdue","Out")))</f>
        <v/>
      </c>
      <c r="N503" s="21">
        <f>IF(OR($A503="",$G503=""),"",MAX(0,IF($H503="",TODAY(),$H503)-$G503))</f>
        <v/>
      </c>
    </row>
    <row r="504">
      <c r="A504" s="17" t="n"/>
      <c r="C504" s="20">
        <f>IF($B504="","",IFERROR(INDEX('Equipment register'!$B$2:$B$501,MATCH($B504,'Equipment register'!$A$2:$A$501,0)),"Not in register"))</f>
        <v/>
      </c>
      <c r="G504" s="17" t="n"/>
      <c r="H504" s="17" t="n"/>
      <c r="L504" s="21">
        <f>IF($A504="","",IF($H504="",TODAY(),$H504)-$A504)</f>
        <v/>
      </c>
      <c r="M504" s="20">
        <f>IF($A504="","",IF($H504&lt;&gt;"","Returned",IF(AND($G504&lt;&gt;"",TODAY()&gt;$G504),"Overdue","Out")))</f>
        <v/>
      </c>
      <c r="N504" s="21">
        <f>IF(OR($A504="",$G504=""),"",MAX(0,IF($H504="",TODAY(),$H504)-$G504))</f>
        <v/>
      </c>
    </row>
    <row r="505">
      <c r="A505" s="17" t="n"/>
      <c r="C505" s="20">
        <f>IF($B505="","",IFERROR(INDEX('Equipment register'!$B$2:$B$501,MATCH($B505,'Equipment register'!$A$2:$A$501,0)),"Not in register"))</f>
        <v/>
      </c>
      <c r="G505" s="17" t="n"/>
      <c r="H505" s="17" t="n"/>
      <c r="L505" s="21">
        <f>IF($A505="","",IF($H505="",TODAY(),$H505)-$A505)</f>
        <v/>
      </c>
      <c r="M505" s="20">
        <f>IF($A505="","",IF($H505&lt;&gt;"","Returned",IF(AND($G505&lt;&gt;"",TODAY()&gt;$G505),"Overdue","Out")))</f>
        <v/>
      </c>
      <c r="N505" s="21">
        <f>IF(OR($A505="",$G505=""),"",MAX(0,IF($H505="",TODAY(),$H505)-$G505))</f>
        <v/>
      </c>
    </row>
    <row r="506">
      <c r="A506" s="17" t="n"/>
      <c r="C506" s="20">
        <f>IF($B506="","",IFERROR(INDEX('Equipment register'!$B$2:$B$501,MATCH($B506,'Equipment register'!$A$2:$A$501,0)),"Not in register"))</f>
        <v/>
      </c>
      <c r="G506" s="17" t="n"/>
      <c r="H506" s="17" t="n"/>
      <c r="L506" s="21">
        <f>IF($A506="","",IF($H506="",TODAY(),$H506)-$A506)</f>
        <v/>
      </c>
      <c r="M506" s="20">
        <f>IF($A506="","",IF($H506&lt;&gt;"","Returned",IF(AND($G506&lt;&gt;"",TODAY()&gt;$G506),"Overdue","Out")))</f>
        <v/>
      </c>
      <c r="N506" s="21">
        <f>IF(OR($A506="",$G506=""),"",MAX(0,IF($H506="",TODAY(),$H506)-$G506))</f>
        <v/>
      </c>
    </row>
    <row r="507">
      <c r="A507" s="17" t="n"/>
      <c r="C507" s="20">
        <f>IF($B507="","",IFERROR(INDEX('Equipment register'!$B$2:$B$501,MATCH($B507,'Equipment register'!$A$2:$A$501,0)),"Not in register"))</f>
        <v/>
      </c>
      <c r="G507" s="17" t="n"/>
      <c r="H507" s="17" t="n"/>
      <c r="L507" s="21">
        <f>IF($A507="","",IF($H507="",TODAY(),$H507)-$A507)</f>
        <v/>
      </c>
      <c r="M507" s="20">
        <f>IF($A507="","",IF($H507&lt;&gt;"","Returned",IF(AND($G507&lt;&gt;"",TODAY()&gt;$G507),"Overdue","Out")))</f>
        <v/>
      </c>
      <c r="N507" s="21">
        <f>IF(OR($A507="",$G507=""),"",MAX(0,IF($H507="",TODAY(),$H507)-$G507))</f>
        <v/>
      </c>
    </row>
    <row r="508">
      <c r="A508" s="17" t="n"/>
      <c r="C508" s="20">
        <f>IF($B508="","",IFERROR(INDEX('Equipment register'!$B$2:$B$501,MATCH($B508,'Equipment register'!$A$2:$A$501,0)),"Not in register"))</f>
        <v/>
      </c>
      <c r="G508" s="17" t="n"/>
      <c r="H508" s="17" t="n"/>
      <c r="L508" s="21">
        <f>IF($A508="","",IF($H508="",TODAY(),$H508)-$A508)</f>
        <v/>
      </c>
      <c r="M508" s="20">
        <f>IF($A508="","",IF($H508&lt;&gt;"","Returned",IF(AND($G508&lt;&gt;"",TODAY()&gt;$G508),"Overdue","Out")))</f>
        <v/>
      </c>
      <c r="N508" s="21">
        <f>IF(OR($A508="",$G508=""),"",MAX(0,IF($H508="",TODAY(),$H508)-$G508))</f>
        <v/>
      </c>
    </row>
    <row r="509">
      <c r="A509" s="17" t="n"/>
      <c r="C509" s="20">
        <f>IF($B509="","",IFERROR(INDEX('Equipment register'!$B$2:$B$501,MATCH($B509,'Equipment register'!$A$2:$A$501,0)),"Not in register"))</f>
        <v/>
      </c>
      <c r="G509" s="17" t="n"/>
      <c r="H509" s="17" t="n"/>
      <c r="L509" s="21">
        <f>IF($A509="","",IF($H509="",TODAY(),$H509)-$A509)</f>
        <v/>
      </c>
      <c r="M509" s="20">
        <f>IF($A509="","",IF($H509&lt;&gt;"","Returned",IF(AND($G509&lt;&gt;"",TODAY()&gt;$G509),"Overdue","Out")))</f>
        <v/>
      </c>
      <c r="N509" s="21">
        <f>IF(OR($A509="",$G509=""),"",MAX(0,IF($H509="",TODAY(),$H509)-$G509))</f>
        <v/>
      </c>
    </row>
    <row r="510">
      <c r="A510" s="17" t="n"/>
      <c r="C510" s="20">
        <f>IF($B510="","",IFERROR(INDEX('Equipment register'!$B$2:$B$501,MATCH($B510,'Equipment register'!$A$2:$A$501,0)),"Not in register"))</f>
        <v/>
      </c>
      <c r="G510" s="17" t="n"/>
      <c r="H510" s="17" t="n"/>
      <c r="L510" s="21">
        <f>IF($A510="","",IF($H510="",TODAY(),$H510)-$A510)</f>
        <v/>
      </c>
      <c r="M510" s="20">
        <f>IF($A510="","",IF($H510&lt;&gt;"","Returned",IF(AND($G510&lt;&gt;"",TODAY()&gt;$G510),"Overdue","Out")))</f>
        <v/>
      </c>
      <c r="N510" s="21">
        <f>IF(OR($A510="",$G510=""),"",MAX(0,IF($H510="",TODAY(),$H510)-$G510))</f>
        <v/>
      </c>
    </row>
    <row r="511">
      <c r="A511" s="17" t="n"/>
      <c r="C511" s="20">
        <f>IF($B511="","",IFERROR(INDEX('Equipment register'!$B$2:$B$501,MATCH($B511,'Equipment register'!$A$2:$A$501,0)),"Not in register"))</f>
        <v/>
      </c>
      <c r="G511" s="17" t="n"/>
      <c r="H511" s="17" t="n"/>
      <c r="L511" s="21">
        <f>IF($A511="","",IF($H511="",TODAY(),$H511)-$A511)</f>
        <v/>
      </c>
      <c r="M511" s="20">
        <f>IF($A511="","",IF($H511&lt;&gt;"","Returned",IF(AND($G511&lt;&gt;"",TODAY()&gt;$G511),"Overdue","Out")))</f>
        <v/>
      </c>
      <c r="N511" s="21">
        <f>IF(OR($A511="",$G511=""),"",MAX(0,IF($H511="",TODAY(),$H511)-$G511))</f>
        <v/>
      </c>
    </row>
    <row r="512">
      <c r="A512" s="17" t="n"/>
      <c r="C512" s="20">
        <f>IF($B512="","",IFERROR(INDEX('Equipment register'!$B$2:$B$501,MATCH($B512,'Equipment register'!$A$2:$A$501,0)),"Not in register"))</f>
        <v/>
      </c>
      <c r="G512" s="17" t="n"/>
      <c r="H512" s="17" t="n"/>
      <c r="L512" s="21">
        <f>IF($A512="","",IF($H512="",TODAY(),$H512)-$A512)</f>
        <v/>
      </c>
      <c r="M512" s="20">
        <f>IF($A512="","",IF($H512&lt;&gt;"","Returned",IF(AND($G512&lt;&gt;"",TODAY()&gt;$G512),"Overdue","Out")))</f>
        <v/>
      </c>
      <c r="N512" s="21">
        <f>IF(OR($A512="",$G512=""),"",MAX(0,IF($H512="",TODAY(),$H512)-$G512))</f>
        <v/>
      </c>
    </row>
    <row r="513">
      <c r="A513" s="17" t="n"/>
      <c r="C513" s="20">
        <f>IF($B513="","",IFERROR(INDEX('Equipment register'!$B$2:$B$501,MATCH($B513,'Equipment register'!$A$2:$A$501,0)),"Not in register"))</f>
        <v/>
      </c>
      <c r="G513" s="17" t="n"/>
      <c r="H513" s="17" t="n"/>
      <c r="L513" s="21">
        <f>IF($A513="","",IF($H513="",TODAY(),$H513)-$A513)</f>
        <v/>
      </c>
      <c r="M513" s="20">
        <f>IF($A513="","",IF($H513&lt;&gt;"","Returned",IF(AND($G513&lt;&gt;"",TODAY()&gt;$G513),"Overdue","Out")))</f>
        <v/>
      </c>
      <c r="N513" s="21">
        <f>IF(OR($A513="",$G513=""),"",MAX(0,IF($H513="",TODAY(),$H513)-$G513))</f>
        <v/>
      </c>
    </row>
    <row r="514">
      <c r="A514" s="17" t="n"/>
      <c r="C514" s="20">
        <f>IF($B514="","",IFERROR(INDEX('Equipment register'!$B$2:$B$501,MATCH($B514,'Equipment register'!$A$2:$A$501,0)),"Not in register"))</f>
        <v/>
      </c>
      <c r="G514" s="17" t="n"/>
      <c r="H514" s="17" t="n"/>
      <c r="L514" s="21">
        <f>IF($A514="","",IF($H514="",TODAY(),$H514)-$A514)</f>
        <v/>
      </c>
      <c r="M514" s="20">
        <f>IF($A514="","",IF($H514&lt;&gt;"","Returned",IF(AND($G514&lt;&gt;"",TODAY()&gt;$G514),"Overdue","Out")))</f>
        <v/>
      </c>
      <c r="N514" s="21">
        <f>IF(OR($A514="",$G514=""),"",MAX(0,IF($H514="",TODAY(),$H514)-$G514))</f>
        <v/>
      </c>
    </row>
    <row r="515">
      <c r="A515" s="17" t="n"/>
      <c r="C515" s="20">
        <f>IF($B515="","",IFERROR(INDEX('Equipment register'!$B$2:$B$501,MATCH($B515,'Equipment register'!$A$2:$A$501,0)),"Not in register"))</f>
        <v/>
      </c>
      <c r="G515" s="17" t="n"/>
      <c r="H515" s="17" t="n"/>
      <c r="L515" s="21">
        <f>IF($A515="","",IF($H515="",TODAY(),$H515)-$A515)</f>
        <v/>
      </c>
      <c r="M515" s="20">
        <f>IF($A515="","",IF($H515&lt;&gt;"","Returned",IF(AND($G515&lt;&gt;"",TODAY()&gt;$G515),"Overdue","Out")))</f>
        <v/>
      </c>
      <c r="N515" s="21">
        <f>IF(OR($A515="",$G515=""),"",MAX(0,IF($H515="",TODAY(),$H515)-$G515))</f>
        <v/>
      </c>
    </row>
    <row r="516">
      <c r="A516" s="17" t="n"/>
      <c r="C516" s="20">
        <f>IF($B516="","",IFERROR(INDEX('Equipment register'!$B$2:$B$501,MATCH($B516,'Equipment register'!$A$2:$A$501,0)),"Not in register"))</f>
        <v/>
      </c>
      <c r="G516" s="17" t="n"/>
      <c r="H516" s="17" t="n"/>
      <c r="L516" s="21">
        <f>IF($A516="","",IF($H516="",TODAY(),$H516)-$A516)</f>
        <v/>
      </c>
      <c r="M516" s="20">
        <f>IF($A516="","",IF($H516&lt;&gt;"","Returned",IF(AND($G516&lt;&gt;"",TODAY()&gt;$G516),"Overdue","Out")))</f>
        <v/>
      </c>
      <c r="N516" s="21">
        <f>IF(OR($A516="",$G516=""),"",MAX(0,IF($H516="",TODAY(),$H516)-$G516))</f>
        <v/>
      </c>
    </row>
    <row r="517">
      <c r="A517" s="17" t="n"/>
      <c r="C517" s="20">
        <f>IF($B517="","",IFERROR(INDEX('Equipment register'!$B$2:$B$501,MATCH($B517,'Equipment register'!$A$2:$A$501,0)),"Not in register"))</f>
        <v/>
      </c>
      <c r="G517" s="17" t="n"/>
      <c r="H517" s="17" t="n"/>
      <c r="L517" s="21">
        <f>IF($A517="","",IF($H517="",TODAY(),$H517)-$A517)</f>
        <v/>
      </c>
      <c r="M517" s="20">
        <f>IF($A517="","",IF($H517&lt;&gt;"","Returned",IF(AND($G517&lt;&gt;"",TODAY()&gt;$G517),"Overdue","Out")))</f>
        <v/>
      </c>
      <c r="N517" s="21">
        <f>IF(OR($A517="",$G517=""),"",MAX(0,IF($H517="",TODAY(),$H517)-$G517))</f>
        <v/>
      </c>
    </row>
    <row r="518">
      <c r="A518" s="17" t="n"/>
      <c r="C518" s="20">
        <f>IF($B518="","",IFERROR(INDEX('Equipment register'!$B$2:$B$501,MATCH($B518,'Equipment register'!$A$2:$A$501,0)),"Not in register"))</f>
        <v/>
      </c>
      <c r="G518" s="17" t="n"/>
      <c r="H518" s="17" t="n"/>
      <c r="L518" s="21">
        <f>IF($A518="","",IF($H518="",TODAY(),$H518)-$A518)</f>
        <v/>
      </c>
      <c r="M518" s="20">
        <f>IF($A518="","",IF($H518&lt;&gt;"","Returned",IF(AND($G518&lt;&gt;"",TODAY()&gt;$G518),"Overdue","Out")))</f>
        <v/>
      </c>
      <c r="N518" s="21">
        <f>IF(OR($A518="",$G518=""),"",MAX(0,IF($H518="",TODAY(),$H518)-$G518))</f>
        <v/>
      </c>
    </row>
    <row r="519">
      <c r="A519" s="17" t="n"/>
      <c r="C519" s="20">
        <f>IF($B519="","",IFERROR(INDEX('Equipment register'!$B$2:$B$501,MATCH($B519,'Equipment register'!$A$2:$A$501,0)),"Not in register"))</f>
        <v/>
      </c>
      <c r="G519" s="17" t="n"/>
      <c r="H519" s="17" t="n"/>
      <c r="L519" s="21">
        <f>IF($A519="","",IF($H519="",TODAY(),$H519)-$A519)</f>
        <v/>
      </c>
      <c r="M519" s="20">
        <f>IF($A519="","",IF($H519&lt;&gt;"","Returned",IF(AND($G519&lt;&gt;"",TODAY()&gt;$G519),"Overdue","Out")))</f>
        <v/>
      </c>
      <c r="N519" s="21">
        <f>IF(OR($A519="",$G519=""),"",MAX(0,IF($H519="",TODAY(),$H519)-$G519))</f>
        <v/>
      </c>
    </row>
    <row r="520">
      <c r="A520" s="17" t="n"/>
      <c r="C520" s="20">
        <f>IF($B520="","",IFERROR(INDEX('Equipment register'!$B$2:$B$501,MATCH($B520,'Equipment register'!$A$2:$A$501,0)),"Not in register"))</f>
        <v/>
      </c>
      <c r="G520" s="17" t="n"/>
      <c r="H520" s="17" t="n"/>
      <c r="L520" s="21">
        <f>IF($A520="","",IF($H520="",TODAY(),$H520)-$A520)</f>
        <v/>
      </c>
      <c r="M520" s="20">
        <f>IF($A520="","",IF($H520&lt;&gt;"","Returned",IF(AND($G520&lt;&gt;"",TODAY()&gt;$G520),"Overdue","Out")))</f>
        <v/>
      </c>
      <c r="N520" s="21">
        <f>IF(OR($A520="",$G520=""),"",MAX(0,IF($H520="",TODAY(),$H520)-$G520))</f>
        <v/>
      </c>
    </row>
    <row r="521">
      <c r="A521" s="17" t="n"/>
      <c r="C521" s="20">
        <f>IF($B521="","",IFERROR(INDEX('Equipment register'!$B$2:$B$501,MATCH($B521,'Equipment register'!$A$2:$A$501,0)),"Not in register"))</f>
        <v/>
      </c>
      <c r="G521" s="17" t="n"/>
      <c r="H521" s="17" t="n"/>
      <c r="L521" s="21">
        <f>IF($A521="","",IF($H521="",TODAY(),$H521)-$A521)</f>
        <v/>
      </c>
      <c r="M521" s="20">
        <f>IF($A521="","",IF($H521&lt;&gt;"","Returned",IF(AND($G521&lt;&gt;"",TODAY()&gt;$G521),"Overdue","Out")))</f>
        <v/>
      </c>
      <c r="N521" s="21">
        <f>IF(OR($A521="",$G521=""),"",MAX(0,IF($H521="",TODAY(),$H521)-$G521))</f>
        <v/>
      </c>
    </row>
    <row r="522">
      <c r="A522" s="17" t="n"/>
      <c r="C522" s="20">
        <f>IF($B522="","",IFERROR(INDEX('Equipment register'!$B$2:$B$501,MATCH($B522,'Equipment register'!$A$2:$A$501,0)),"Not in register"))</f>
        <v/>
      </c>
      <c r="G522" s="17" t="n"/>
      <c r="H522" s="17" t="n"/>
      <c r="L522" s="21">
        <f>IF($A522="","",IF($H522="",TODAY(),$H522)-$A522)</f>
        <v/>
      </c>
      <c r="M522" s="20">
        <f>IF($A522="","",IF($H522&lt;&gt;"","Returned",IF(AND($G522&lt;&gt;"",TODAY()&gt;$G522),"Overdue","Out")))</f>
        <v/>
      </c>
      <c r="N522" s="21">
        <f>IF(OR($A522="",$G522=""),"",MAX(0,IF($H522="",TODAY(),$H522)-$G522))</f>
        <v/>
      </c>
    </row>
    <row r="523">
      <c r="A523" s="17" t="n"/>
      <c r="C523" s="20">
        <f>IF($B523="","",IFERROR(INDEX('Equipment register'!$B$2:$B$501,MATCH($B523,'Equipment register'!$A$2:$A$501,0)),"Not in register"))</f>
        <v/>
      </c>
      <c r="G523" s="17" t="n"/>
      <c r="H523" s="17" t="n"/>
      <c r="L523" s="21">
        <f>IF($A523="","",IF($H523="",TODAY(),$H523)-$A523)</f>
        <v/>
      </c>
      <c r="M523" s="20">
        <f>IF($A523="","",IF($H523&lt;&gt;"","Returned",IF(AND($G523&lt;&gt;"",TODAY()&gt;$G523),"Overdue","Out")))</f>
        <v/>
      </c>
      <c r="N523" s="21">
        <f>IF(OR($A523="",$G523=""),"",MAX(0,IF($H523="",TODAY(),$H523)-$G523))</f>
        <v/>
      </c>
    </row>
    <row r="524">
      <c r="A524" s="17" t="n"/>
      <c r="C524" s="20">
        <f>IF($B524="","",IFERROR(INDEX('Equipment register'!$B$2:$B$501,MATCH($B524,'Equipment register'!$A$2:$A$501,0)),"Not in register"))</f>
        <v/>
      </c>
      <c r="G524" s="17" t="n"/>
      <c r="H524" s="17" t="n"/>
      <c r="L524" s="21">
        <f>IF($A524="","",IF($H524="",TODAY(),$H524)-$A524)</f>
        <v/>
      </c>
      <c r="M524" s="20">
        <f>IF($A524="","",IF($H524&lt;&gt;"","Returned",IF(AND($G524&lt;&gt;"",TODAY()&gt;$G524),"Overdue","Out")))</f>
        <v/>
      </c>
      <c r="N524" s="21">
        <f>IF(OR($A524="",$G524=""),"",MAX(0,IF($H524="",TODAY(),$H524)-$G524))</f>
        <v/>
      </c>
    </row>
    <row r="525">
      <c r="A525" s="17" t="n"/>
      <c r="C525" s="20">
        <f>IF($B525="","",IFERROR(INDEX('Equipment register'!$B$2:$B$501,MATCH($B525,'Equipment register'!$A$2:$A$501,0)),"Not in register"))</f>
        <v/>
      </c>
      <c r="G525" s="17" t="n"/>
      <c r="H525" s="17" t="n"/>
      <c r="L525" s="21">
        <f>IF($A525="","",IF($H525="",TODAY(),$H525)-$A525)</f>
        <v/>
      </c>
      <c r="M525" s="20">
        <f>IF($A525="","",IF($H525&lt;&gt;"","Returned",IF(AND($G525&lt;&gt;"",TODAY()&gt;$G525),"Overdue","Out")))</f>
        <v/>
      </c>
      <c r="N525" s="21">
        <f>IF(OR($A525="",$G525=""),"",MAX(0,IF($H525="",TODAY(),$H525)-$G525))</f>
        <v/>
      </c>
    </row>
    <row r="526">
      <c r="A526" s="17" t="n"/>
      <c r="C526" s="20">
        <f>IF($B526="","",IFERROR(INDEX('Equipment register'!$B$2:$B$501,MATCH($B526,'Equipment register'!$A$2:$A$501,0)),"Not in register"))</f>
        <v/>
      </c>
      <c r="G526" s="17" t="n"/>
      <c r="H526" s="17" t="n"/>
      <c r="L526" s="21">
        <f>IF($A526="","",IF($H526="",TODAY(),$H526)-$A526)</f>
        <v/>
      </c>
      <c r="M526" s="20">
        <f>IF($A526="","",IF($H526&lt;&gt;"","Returned",IF(AND($G526&lt;&gt;"",TODAY()&gt;$G526),"Overdue","Out")))</f>
        <v/>
      </c>
      <c r="N526" s="21">
        <f>IF(OR($A526="",$G526=""),"",MAX(0,IF($H526="",TODAY(),$H526)-$G526))</f>
        <v/>
      </c>
    </row>
    <row r="527">
      <c r="A527" s="17" t="n"/>
      <c r="C527" s="20">
        <f>IF($B527="","",IFERROR(INDEX('Equipment register'!$B$2:$B$501,MATCH($B527,'Equipment register'!$A$2:$A$501,0)),"Not in register"))</f>
        <v/>
      </c>
      <c r="G527" s="17" t="n"/>
      <c r="H527" s="17" t="n"/>
      <c r="L527" s="21">
        <f>IF($A527="","",IF($H527="",TODAY(),$H527)-$A527)</f>
        <v/>
      </c>
      <c r="M527" s="20">
        <f>IF($A527="","",IF($H527&lt;&gt;"","Returned",IF(AND($G527&lt;&gt;"",TODAY()&gt;$G527),"Overdue","Out")))</f>
        <v/>
      </c>
      <c r="N527" s="21">
        <f>IF(OR($A527="",$G527=""),"",MAX(0,IF($H527="",TODAY(),$H527)-$G527))</f>
        <v/>
      </c>
    </row>
    <row r="528">
      <c r="A528" s="17" t="n"/>
      <c r="C528" s="20">
        <f>IF($B528="","",IFERROR(INDEX('Equipment register'!$B$2:$B$501,MATCH($B528,'Equipment register'!$A$2:$A$501,0)),"Not in register"))</f>
        <v/>
      </c>
      <c r="G528" s="17" t="n"/>
      <c r="H528" s="17" t="n"/>
      <c r="L528" s="21">
        <f>IF($A528="","",IF($H528="",TODAY(),$H528)-$A528)</f>
        <v/>
      </c>
      <c r="M528" s="20">
        <f>IF($A528="","",IF($H528&lt;&gt;"","Returned",IF(AND($G528&lt;&gt;"",TODAY()&gt;$G528),"Overdue","Out")))</f>
        <v/>
      </c>
      <c r="N528" s="21">
        <f>IF(OR($A528="",$G528=""),"",MAX(0,IF($H528="",TODAY(),$H528)-$G528))</f>
        <v/>
      </c>
    </row>
    <row r="529">
      <c r="A529" s="17" t="n"/>
      <c r="C529" s="20">
        <f>IF($B529="","",IFERROR(INDEX('Equipment register'!$B$2:$B$501,MATCH($B529,'Equipment register'!$A$2:$A$501,0)),"Not in register"))</f>
        <v/>
      </c>
      <c r="G529" s="17" t="n"/>
      <c r="H529" s="17" t="n"/>
      <c r="L529" s="21">
        <f>IF($A529="","",IF($H529="",TODAY(),$H529)-$A529)</f>
        <v/>
      </c>
      <c r="M529" s="20">
        <f>IF($A529="","",IF($H529&lt;&gt;"","Returned",IF(AND($G529&lt;&gt;"",TODAY()&gt;$G529),"Overdue","Out")))</f>
        <v/>
      </c>
      <c r="N529" s="21">
        <f>IF(OR($A529="",$G529=""),"",MAX(0,IF($H529="",TODAY(),$H529)-$G529))</f>
        <v/>
      </c>
    </row>
    <row r="530">
      <c r="A530" s="17" t="n"/>
      <c r="C530" s="20">
        <f>IF($B530="","",IFERROR(INDEX('Equipment register'!$B$2:$B$501,MATCH($B530,'Equipment register'!$A$2:$A$501,0)),"Not in register"))</f>
        <v/>
      </c>
      <c r="G530" s="17" t="n"/>
      <c r="H530" s="17" t="n"/>
      <c r="L530" s="21">
        <f>IF($A530="","",IF($H530="",TODAY(),$H530)-$A530)</f>
        <v/>
      </c>
      <c r="M530" s="20">
        <f>IF($A530="","",IF($H530&lt;&gt;"","Returned",IF(AND($G530&lt;&gt;"",TODAY()&gt;$G530),"Overdue","Out")))</f>
        <v/>
      </c>
      <c r="N530" s="21">
        <f>IF(OR($A530="",$G530=""),"",MAX(0,IF($H530="",TODAY(),$H530)-$G530))</f>
        <v/>
      </c>
    </row>
    <row r="531">
      <c r="A531" s="17" t="n"/>
      <c r="C531" s="20">
        <f>IF($B531="","",IFERROR(INDEX('Equipment register'!$B$2:$B$501,MATCH($B531,'Equipment register'!$A$2:$A$501,0)),"Not in register"))</f>
        <v/>
      </c>
      <c r="G531" s="17" t="n"/>
      <c r="H531" s="17" t="n"/>
      <c r="L531" s="21">
        <f>IF($A531="","",IF($H531="",TODAY(),$H531)-$A531)</f>
        <v/>
      </c>
      <c r="M531" s="20">
        <f>IF($A531="","",IF($H531&lt;&gt;"","Returned",IF(AND($G531&lt;&gt;"",TODAY()&gt;$G531),"Overdue","Out")))</f>
        <v/>
      </c>
      <c r="N531" s="21">
        <f>IF(OR($A531="",$G531=""),"",MAX(0,IF($H531="",TODAY(),$H531)-$G531))</f>
        <v/>
      </c>
    </row>
    <row r="532">
      <c r="A532" s="17" t="n"/>
      <c r="C532" s="20">
        <f>IF($B532="","",IFERROR(INDEX('Equipment register'!$B$2:$B$501,MATCH($B532,'Equipment register'!$A$2:$A$501,0)),"Not in register"))</f>
        <v/>
      </c>
      <c r="G532" s="17" t="n"/>
      <c r="H532" s="17" t="n"/>
      <c r="L532" s="21">
        <f>IF($A532="","",IF($H532="",TODAY(),$H532)-$A532)</f>
        <v/>
      </c>
      <c r="M532" s="20">
        <f>IF($A532="","",IF($H532&lt;&gt;"","Returned",IF(AND($G532&lt;&gt;"",TODAY()&gt;$G532),"Overdue","Out")))</f>
        <v/>
      </c>
      <c r="N532" s="21">
        <f>IF(OR($A532="",$G532=""),"",MAX(0,IF($H532="",TODAY(),$H532)-$G532))</f>
        <v/>
      </c>
    </row>
    <row r="533">
      <c r="A533" s="17" t="n"/>
      <c r="C533" s="20">
        <f>IF($B533="","",IFERROR(INDEX('Equipment register'!$B$2:$B$501,MATCH($B533,'Equipment register'!$A$2:$A$501,0)),"Not in register"))</f>
        <v/>
      </c>
      <c r="G533" s="17" t="n"/>
      <c r="H533" s="17" t="n"/>
      <c r="L533" s="21">
        <f>IF($A533="","",IF($H533="",TODAY(),$H533)-$A533)</f>
        <v/>
      </c>
      <c r="M533" s="20">
        <f>IF($A533="","",IF($H533&lt;&gt;"","Returned",IF(AND($G533&lt;&gt;"",TODAY()&gt;$G533),"Overdue","Out")))</f>
        <v/>
      </c>
      <c r="N533" s="21">
        <f>IF(OR($A533="",$G533=""),"",MAX(0,IF($H533="",TODAY(),$H533)-$G533))</f>
        <v/>
      </c>
    </row>
    <row r="534">
      <c r="A534" s="17" t="n"/>
      <c r="C534" s="20">
        <f>IF($B534="","",IFERROR(INDEX('Equipment register'!$B$2:$B$501,MATCH($B534,'Equipment register'!$A$2:$A$501,0)),"Not in register"))</f>
        <v/>
      </c>
      <c r="G534" s="17" t="n"/>
      <c r="H534" s="17" t="n"/>
      <c r="L534" s="21">
        <f>IF($A534="","",IF($H534="",TODAY(),$H534)-$A534)</f>
        <v/>
      </c>
      <c r="M534" s="20">
        <f>IF($A534="","",IF($H534&lt;&gt;"","Returned",IF(AND($G534&lt;&gt;"",TODAY()&gt;$G534),"Overdue","Out")))</f>
        <v/>
      </c>
      <c r="N534" s="21">
        <f>IF(OR($A534="",$G534=""),"",MAX(0,IF($H534="",TODAY(),$H534)-$G534))</f>
        <v/>
      </c>
    </row>
    <row r="535">
      <c r="A535" s="17" t="n"/>
      <c r="C535" s="20">
        <f>IF($B535="","",IFERROR(INDEX('Equipment register'!$B$2:$B$501,MATCH($B535,'Equipment register'!$A$2:$A$501,0)),"Not in register"))</f>
        <v/>
      </c>
      <c r="G535" s="17" t="n"/>
      <c r="H535" s="17" t="n"/>
      <c r="L535" s="21">
        <f>IF($A535="","",IF($H535="",TODAY(),$H535)-$A535)</f>
        <v/>
      </c>
      <c r="M535" s="20">
        <f>IF($A535="","",IF($H535&lt;&gt;"","Returned",IF(AND($G535&lt;&gt;"",TODAY()&gt;$G535),"Overdue","Out")))</f>
        <v/>
      </c>
      <c r="N535" s="21">
        <f>IF(OR($A535="",$G535=""),"",MAX(0,IF($H535="",TODAY(),$H535)-$G535))</f>
        <v/>
      </c>
    </row>
    <row r="536">
      <c r="A536" s="17" t="n"/>
      <c r="C536" s="20">
        <f>IF($B536="","",IFERROR(INDEX('Equipment register'!$B$2:$B$501,MATCH($B536,'Equipment register'!$A$2:$A$501,0)),"Not in register"))</f>
        <v/>
      </c>
      <c r="G536" s="17" t="n"/>
      <c r="H536" s="17" t="n"/>
      <c r="L536" s="21">
        <f>IF($A536="","",IF($H536="",TODAY(),$H536)-$A536)</f>
        <v/>
      </c>
      <c r="M536" s="20">
        <f>IF($A536="","",IF($H536&lt;&gt;"","Returned",IF(AND($G536&lt;&gt;"",TODAY()&gt;$G536),"Overdue","Out")))</f>
        <v/>
      </c>
      <c r="N536" s="21">
        <f>IF(OR($A536="",$G536=""),"",MAX(0,IF($H536="",TODAY(),$H536)-$G536))</f>
        <v/>
      </c>
    </row>
    <row r="537">
      <c r="A537" s="17" t="n"/>
      <c r="C537" s="20">
        <f>IF($B537="","",IFERROR(INDEX('Equipment register'!$B$2:$B$501,MATCH($B537,'Equipment register'!$A$2:$A$501,0)),"Not in register"))</f>
        <v/>
      </c>
      <c r="G537" s="17" t="n"/>
      <c r="H537" s="17" t="n"/>
      <c r="L537" s="21">
        <f>IF($A537="","",IF($H537="",TODAY(),$H537)-$A537)</f>
        <v/>
      </c>
      <c r="M537" s="20">
        <f>IF($A537="","",IF($H537&lt;&gt;"","Returned",IF(AND($G537&lt;&gt;"",TODAY()&gt;$G537),"Overdue","Out")))</f>
        <v/>
      </c>
      <c r="N537" s="21">
        <f>IF(OR($A537="",$G537=""),"",MAX(0,IF($H537="",TODAY(),$H537)-$G537))</f>
        <v/>
      </c>
    </row>
    <row r="538">
      <c r="A538" s="17" t="n"/>
      <c r="C538" s="20">
        <f>IF($B538="","",IFERROR(INDEX('Equipment register'!$B$2:$B$501,MATCH($B538,'Equipment register'!$A$2:$A$501,0)),"Not in register"))</f>
        <v/>
      </c>
      <c r="G538" s="17" t="n"/>
      <c r="H538" s="17" t="n"/>
      <c r="L538" s="21">
        <f>IF($A538="","",IF($H538="",TODAY(),$H538)-$A538)</f>
        <v/>
      </c>
      <c r="M538" s="20">
        <f>IF($A538="","",IF($H538&lt;&gt;"","Returned",IF(AND($G538&lt;&gt;"",TODAY()&gt;$G538),"Overdue","Out")))</f>
        <v/>
      </c>
      <c r="N538" s="21">
        <f>IF(OR($A538="",$G538=""),"",MAX(0,IF($H538="",TODAY(),$H538)-$G538))</f>
        <v/>
      </c>
    </row>
    <row r="539">
      <c r="A539" s="17" t="n"/>
      <c r="C539" s="20">
        <f>IF($B539="","",IFERROR(INDEX('Equipment register'!$B$2:$B$501,MATCH($B539,'Equipment register'!$A$2:$A$501,0)),"Not in register"))</f>
        <v/>
      </c>
      <c r="G539" s="17" t="n"/>
      <c r="H539" s="17" t="n"/>
      <c r="L539" s="21">
        <f>IF($A539="","",IF($H539="",TODAY(),$H539)-$A539)</f>
        <v/>
      </c>
      <c r="M539" s="20">
        <f>IF($A539="","",IF($H539&lt;&gt;"","Returned",IF(AND($G539&lt;&gt;"",TODAY()&gt;$G539),"Overdue","Out")))</f>
        <v/>
      </c>
      <c r="N539" s="21">
        <f>IF(OR($A539="",$G539=""),"",MAX(0,IF($H539="",TODAY(),$H539)-$G539))</f>
        <v/>
      </c>
    </row>
    <row r="540">
      <c r="A540" s="17" t="n"/>
      <c r="C540" s="20">
        <f>IF($B540="","",IFERROR(INDEX('Equipment register'!$B$2:$B$501,MATCH($B540,'Equipment register'!$A$2:$A$501,0)),"Not in register"))</f>
        <v/>
      </c>
      <c r="G540" s="17" t="n"/>
      <c r="H540" s="17" t="n"/>
      <c r="L540" s="21">
        <f>IF($A540="","",IF($H540="",TODAY(),$H540)-$A540)</f>
        <v/>
      </c>
      <c r="M540" s="20">
        <f>IF($A540="","",IF($H540&lt;&gt;"","Returned",IF(AND($G540&lt;&gt;"",TODAY()&gt;$G540),"Overdue","Out")))</f>
        <v/>
      </c>
      <c r="N540" s="21">
        <f>IF(OR($A540="",$G540=""),"",MAX(0,IF($H540="",TODAY(),$H540)-$G540))</f>
        <v/>
      </c>
    </row>
    <row r="541">
      <c r="A541" s="17" t="n"/>
      <c r="C541" s="20">
        <f>IF($B541="","",IFERROR(INDEX('Equipment register'!$B$2:$B$501,MATCH($B541,'Equipment register'!$A$2:$A$501,0)),"Not in register"))</f>
        <v/>
      </c>
      <c r="G541" s="17" t="n"/>
      <c r="H541" s="17" t="n"/>
      <c r="L541" s="21">
        <f>IF($A541="","",IF($H541="",TODAY(),$H541)-$A541)</f>
        <v/>
      </c>
      <c r="M541" s="20">
        <f>IF($A541="","",IF($H541&lt;&gt;"","Returned",IF(AND($G541&lt;&gt;"",TODAY()&gt;$G541),"Overdue","Out")))</f>
        <v/>
      </c>
      <c r="N541" s="21">
        <f>IF(OR($A541="",$G541=""),"",MAX(0,IF($H541="",TODAY(),$H541)-$G541))</f>
        <v/>
      </c>
    </row>
    <row r="542">
      <c r="A542" s="17" t="n"/>
      <c r="C542" s="20">
        <f>IF($B542="","",IFERROR(INDEX('Equipment register'!$B$2:$B$501,MATCH($B542,'Equipment register'!$A$2:$A$501,0)),"Not in register"))</f>
        <v/>
      </c>
      <c r="G542" s="17" t="n"/>
      <c r="H542" s="17" t="n"/>
      <c r="L542" s="21">
        <f>IF($A542="","",IF($H542="",TODAY(),$H542)-$A542)</f>
        <v/>
      </c>
      <c r="M542" s="20">
        <f>IF($A542="","",IF($H542&lt;&gt;"","Returned",IF(AND($G542&lt;&gt;"",TODAY()&gt;$G542),"Overdue","Out")))</f>
        <v/>
      </c>
      <c r="N542" s="21">
        <f>IF(OR($A542="",$G542=""),"",MAX(0,IF($H542="",TODAY(),$H542)-$G542))</f>
        <v/>
      </c>
    </row>
    <row r="543">
      <c r="A543" s="17" t="n"/>
      <c r="C543" s="20">
        <f>IF($B543="","",IFERROR(INDEX('Equipment register'!$B$2:$B$501,MATCH($B543,'Equipment register'!$A$2:$A$501,0)),"Not in register"))</f>
        <v/>
      </c>
      <c r="G543" s="17" t="n"/>
      <c r="H543" s="17" t="n"/>
      <c r="L543" s="21">
        <f>IF($A543="","",IF($H543="",TODAY(),$H543)-$A543)</f>
        <v/>
      </c>
      <c r="M543" s="20">
        <f>IF($A543="","",IF($H543&lt;&gt;"","Returned",IF(AND($G543&lt;&gt;"",TODAY()&gt;$G543),"Overdue","Out")))</f>
        <v/>
      </c>
      <c r="N543" s="21">
        <f>IF(OR($A543="",$G543=""),"",MAX(0,IF($H543="",TODAY(),$H543)-$G543))</f>
        <v/>
      </c>
    </row>
    <row r="544">
      <c r="A544" s="17" t="n"/>
      <c r="C544" s="20">
        <f>IF($B544="","",IFERROR(INDEX('Equipment register'!$B$2:$B$501,MATCH($B544,'Equipment register'!$A$2:$A$501,0)),"Not in register"))</f>
        <v/>
      </c>
      <c r="G544" s="17" t="n"/>
      <c r="H544" s="17" t="n"/>
      <c r="L544" s="21">
        <f>IF($A544="","",IF($H544="",TODAY(),$H544)-$A544)</f>
        <v/>
      </c>
      <c r="M544" s="20">
        <f>IF($A544="","",IF($H544&lt;&gt;"","Returned",IF(AND($G544&lt;&gt;"",TODAY()&gt;$G544),"Overdue","Out")))</f>
        <v/>
      </c>
      <c r="N544" s="21">
        <f>IF(OR($A544="",$G544=""),"",MAX(0,IF($H544="",TODAY(),$H544)-$G544))</f>
        <v/>
      </c>
    </row>
    <row r="545">
      <c r="A545" s="17" t="n"/>
      <c r="C545" s="20">
        <f>IF($B545="","",IFERROR(INDEX('Equipment register'!$B$2:$B$501,MATCH($B545,'Equipment register'!$A$2:$A$501,0)),"Not in register"))</f>
        <v/>
      </c>
      <c r="G545" s="17" t="n"/>
      <c r="H545" s="17" t="n"/>
      <c r="L545" s="21">
        <f>IF($A545="","",IF($H545="",TODAY(),$H545)-$A545)</f>
        <v/>
      </c>
      <c r="M545" s="20">
        <f>IF($A545="","",IF($H545&lt;&gt;"","Returned",IF(AND($G545&lt;&gt;"",TODAY()&gt;$G545),"Overdue","Out")))</f>
        <v/>
      </c>
      <c r="N545" s="21">
        <f>IF(OR($A545="",$G545=""),"",MAX(0,IF($H545="",TODAY(),$H545)-$G545))</f>
        <v/>
      </c>
    </row>
    <row r="546">
      <c r="A546" s="17" t="n"/>
      <c r="C546" s="20">
        <f>IF($B546="","",IFERROR(INDEX('Equipment register'!$B$2:$B$501,MATCH($B546,'Equipment register'!$A$2:$A$501,0)),"Not in register"))</f>
        <v/>
      </c>
      <c r="G546" s="17" t="n"/>
      <c r="H546" s="17" t="n"/>
      <c r="L546" s="21">
        <f>IF($A546="","",IF($H546="",TODAY(),$H546)-$A546)</f>
        <v/>
      </c>
      <c r="M546" s="20">
        <f>IF($A546="","",IF($H546&lt;&gt;"","Returned",IF(AND($G546&lt;&gt;"",TODAY()&gt;$G546),"Overdue","Out")))</f>
        <v/>
      </c>
      <c r="N546" s="21">
        <f>IF(OR($A546="",$G546=""),"",MAX(0,IF($H546="",TODAY(),$H546)-$G546))</f>
        <v/>
      </c>
    </row>
    <row r="547">
      <c r="A547" s="17" t="n"/>
      <c r="C547" s="20">
        <f>IF($B547="","",IFERROR(INDEX('Equipment register'!$B$2:$B$501,MATCH($B547,'Equipment register'!$A$2:$A$501,0)),"Not in register"))</f>
        <v/>
      </c>
      <c r="G547" s="17" t="n"/>
      <c r="H547" s="17" t="n"/>
      <c r="L547" s="21">
        <f>IF($A547="","",IF($H547="",TODAY(),$H547)-$A547)</f>
        <v/>
      </c>
      <c r="M547" s="20">
        <f>IF($A547="","",IF($H547&lt;&gt;"","Returned",IF(AND($G547&lt;&gt;"",TODAY()&gt;$G547),"Overdue","Out")))</f>
        <v/>
      </c>
      <c r="N547" s="21">
        <f>IF(OR($A547="",$G547=""),"",MAX(0,IF($H547="",TODAY(),$H547)-$G547))</f>
        <v/>
      </c>
    </row>
    <row r="548">
      <c r="A548" s="17" t="n"/>
      <c r="C548" s="20">
        <f>IF($B548="","",IFERROR(INDEX('Equipment register'!$B$2:$B$501,MATCH($B548,'Equipment register'!$A$2:$A$501,0)),"Not in register"))</f>
        <v/>
      </c>
      <c r="G548" s="17" t="n"/>
      <c r="H548" s="17" t="n"/>
      <c r="L548" s="21">
        <f>IF($A548="","",IF($H548="",TODAY(),$H548)-$A548)</f>
        <v/>
      </c>
      <c r="M548" s="20">
        <f>IF($A548="","",IF($H548&lt;&gt;"","Returned",IF(AND($G548&lt;&gt;"",TODAY()&gt;$G548),"Overdue","Out")))</f>
        <v/>
      </c>
      <c r="N548" s="21">
        <f>IF(OR($A548="",$G548=""),"",MAX(0,IF($H548="",TODAY(),$H548)-$G548))</f>
        <v/>
      </c>
    </row>
    <row r="549">
      <c r="A549" s="17" t="n"/>
      <c r="C549" s="20">
        <f>IF($B549="","",IFERROR(INDEX('Equipment register'!$B$2:$B$501,MATCH($B549,'Equipment register'!$A$2:$A$501,0)),"Not in register"))</f>
        <v/>
      </c>
      <c r="G549" s="17" t="n"/>
      <c r="H549" s="17" t="n"/>
      <c r="L549" s="21">
        <f>IF($A549="","",IF($H549="",TODAY(),$H549)-$A549)</f>
        <v/>
      </c>
      <c r="M549" s="20">
        <f>IF($A549="","",IF($H549&lt;&gt;"","Returned",IF(AND($G549&lt;&gt;"",TODAY()&gt;$G549),"Overdue","Out")))</f>
        <v/>
      </c>
      <c r="N549" s="21">
        <f>IF(OR($A549="",$G549=""),"",MAX(0,IF($H549="",TODAY(),$H549)-$G549))</f>
        <v/>
      </c>
    </row>
    <row r="550">
      <c r="A550" s="17" t="n"/>
      <c r="C550" s="20">
        <f>IF($B550="","",IFERROR(INDEX('Equipment register'!$B$2:$B$501,MATCH($B550,'Equipment register'!$A$2:$A$501,0)),"Not in register"))</f>
        <v/>
      </c>
      <c r="G550" s="17" t="n"/>
      <c r="H550" s="17" t="n"/>
      <c r="L550" s="21">
        <f>IF($A550="","",IF($H550="",TODAY(),$H550)-$A550)</f>
        <v/>
      </c>
      <c r="M550" s="20">
        <f>IF($A550="","",IF($H550&lt;&gt;"","Returned",IF(AND($G550&lt;&gt;"",TODAY()&gt;$G550),"Overdue","Out")))</f>
        <v/>
      </c>
      <c r="N550" s="21">
        <f>IF(OR($A550="",$G550=""),"",MAX(0,IF($H550="",TODAY(),$H550)-$G550))</f>
        <v/>
      </c>
    </row>
    <row r="551">
      <c r="A551" s="17" t="n"/>
      <c r="C551" s="20">
        <f>IF($B551="","",IFERROR(INDEX('Equipment register'!$B$2:$B$501,MATCH($B551,'Equipment register'!$A$2:$A$501,0)),"Not in register"))</f>
        <v/>
      </c>
      <c r="G551" s="17" t="n"/>
      <c r="H551" s="17" t="n"/>
      <c r="L551" s="21">
        <f>IF($A551="","",IF($H551="",TODAY(),$H551)-$A551)</f>
        <v/>
      </c>
      <c r="M551" s="20">
        <f>IF($A551="","",IF($H551&lt;&gt;"","Returned",IF(AND($G551&lt;&gt;"",TODAY()&gt;$G551),"Overdue","Out")))</f>
        <v/>
      </c>
      <c r="N551" s="21">
        <f>IF(OR($A551="",$G551=""),"",MAX(0,IF($H551="",TODAY(),$H551)-$G551))</f>
        <v/>
      </c>
    </row>
    <row r="552">
      <c r="A552" s="17" t="n"/>
      <c r="C552" s="20">
        <f>IF($B552="","",IFERROR(INDEX('Equipment register'!$B$2:$B$501,MATCH($B552,'Equipment register'!$A$2:$A$501,0)),"Not in register"))</f>
        <v/>
      </c>
      <c r="G552" s="17" t="n"/>
      <c r="H552" s="17" t="n"/>
      <c r="L552" s="21">
        <f>IF($A552="","",IF($H552="",TODAY(),$H552)-$A552)</f>
        <v/>
      </c>
      <c r="M552" s="20">
        <f>IF($A552="","",IF($H552&lt;&gt;"","Returned",IF(AND($G552&lt;&gt;"",TODAY()&gt;$G552),"Overdue","Out")))</f>
        <v/>
      </c>
      <c r="N552" s="21">
        <f>IF(OR($A552="",$G552=""),"",MAX(0,IF($H552="",TODAY(),$H552)-$G552))</f>
        <v/>
      </c>
    </row>
    <row r="553">
      <c r="A553" s="17" t="n"/>
      <c r="C553" s="20">
        <f>IF($B553="","",IFERROR(INDEX('Equipment register'!$B$2:$B$501,MATCH($B553,'Equipment register'!$A$2:$A$501,0)),"Not in register"))</f>
        <v/>
      </c>
      <c r="G553" s="17" t="n"/>
      <c r="H553" s="17" t="n"/>
      <c r="L553" s="21">
        <f>IF($A553="","",IF($H553="",TODAY(),$H553)-$A553)</f>
        <v/>
      </c>
      <c r="M553" s="20">
        <f>IF($A553="","",IF($H553&lt;&gt;"","Returned",IF(AND($G553&lt;&gt;"",TODAY()&gt;$G553),"Overdue","Out")))</f>
        <v/>
      </c>
      <c r="N553" s="21">
        <f>IF(OR($A553="",$G553=""),"",MAX(0,IF($H553="",TODAY(),$H553)-$G553))</f>
        <v/>
      </c>
    </row>
    <row r="554">
      <c r="A554" s="17" t="n"/>
      <c r="C554" s="20">
        <f>IF($B554="","",IFERROR(INDEX('Equipment register'!$B$2:$B$501,MATCH($B554,'Equipment register'!$A$2:$A$501,0)),"Not in register"))</f>
        <v/>
      </c>
      <c r="G554" s="17" t="n"/>
      <c r="H554" s="17" t="n"/>
      <c r="L554" s="21">
        <f>IF($A554="","",IF($H554="",TODAY(),$H554)-$A554)</f>
        <v/>
      </c>
      <c r="M554" s="20">
        <f>IF($A554="","",IF($H554&lt;&gt;"","Returned",IF(AND($G554&lt;&gt;"",TODAY()&gt;$G554),"Overdue","Out")))</f>
        <v/>
      </c>
      <c r="N554" s="21">
        <f>IF(OR($A554="",$G554=""),"",MAX(0,IF($H554="",TODAY(),$H554)-$G554))</f>
        <v/>
      </c>
    </row>
    <row r="555">
      <c r="A555" s="17" t="n"/>
      <c r="C555" s="20">
        <f>IF($B555="","",IFERROR(INDEX('Equipment register'!$B$2:$B$501,MATCH($B555,'Equipment register'!$A$2:$A$501,0)),"Not in register"))</f>
        <v/>
      </c>
      <c r="G555" s="17" t="n"/>
      <c r="H555" s="17" t="n"/>
      <c r="L555" s="21">
        <f>IF($A555="","",IF($H555="",TODAY(),$H555)-$A555)</f>
        <v/>
      </c>
      <c r="M555" s="20">
        <f>IF($A555="","",IF($H555&lt;&gt;"","Returned",IF(AND($G555&lt;&gt;"",TODAY()&gt;$G555),"Overdue","Out")))</f>
        <v/>
      </c>
      <c r="N555" s="21">
        <f>IF(OR($A555="",$G555=""),"",MAX(0,IF($H555="",TODAY(),$H555)-$G555))</f>
        <v/>
      </c>
    </row>
    <row r="556">
      <c r="A556" s="17" t="n"/>
      <c r="C556" s="20">
        <f>IF($B556="","",IFERROR(INDEX('Equipment register'!$B$2:$B$501,MATCH($B556,'Equipment register'!$A$2:$A$501,0)),"Not in register"))</f>
        <v/>
      </c>
      <c r="G556" s="17" t="n"/>
      <c r="H556" s="17" t="n"/>
      <c r="L556" s="21">
        <f>IF($A556="","",IF($H556="",TODAY(),$H556)-$A556)</f>
        <v/>
      </c>
      <c r="M556" s="20">
        <f>IF($A556="","",IF($H556&lt;&gt;"","Returned",IF(AND($G556&lt;&gt;"",TODAY()&gt;$G556),"Overdue","Out")))</f>
        <v/>
      </c>
      <c r="N556" s="21">
        <f>IF(OR($A556="",$G556=""),"",MAX(0,IF($H556="",TODAY(),$H556)-$G556))</f>
        <v/>
      </c>
    </row>
    <row r="557">
      <c r="A557" s="17" t="n"/>
      <c r="C557" s="20">
        <f>IF($B557="","",IFERROR(INDEX('Equipment register'!$B$2:$B$501,MATCH($B557,'Equipment register'!$A$2:$A$501,0)),"Not in register"))</f>
        <v/>
      </c>
      <c r="G557" s="17" t="n"/>
      <c r="H557" s="17" t="n"/>
      <c r="L557" s="21">
        <f>IF($A557="","",IF($H557="",TODAY(),$H557)-$A557)</f>
        <v/>
      </c>
      <c r="M557" s="20">
        <f>IF($A557="","",IF($H557&lt;&gt;"","Returned",IF(AND($G557&lt;&gt;"",TODAY()&gt;$G557),"Overdue","Out")))</f>
        <v/>
      </c>
      <c r="N557" s="21">
        <f>IF(OR($A557="",$G557=""),"",MAX(0,IF($H557="",TODAY(),$H557)-$G557))</f>
        <v/>
      </c>
    </row>
    <row r="558">
      <c r="A558" s="17" t="n"/>
      <c r="C558" s="20">
        <f>IF($B558="","",IFERROR(INDEX('Equipment register'!$B$2:$B$501,MATCH($B558,'Equipment register'!$A$2:$A$501,0)),"Not in register"))</f>
        <v/>
      </c>
      <c r="G558" s="17" t="n"/>
      <c r="H558" s="17" t="n"/>
      <c r="L558" s="21">
        <f>IF($A558="","",IF($H558="",TODAY(),$H558)-$A558)</f>
        <v/>
      </c>
      <c r="M558" s="20">
        <f>IF($A558="","",IF($H558&lt;&gt;"","Returned",IF(AND($G558&lt;&gt;"",TODAY()&gt;$G558),"Overdue","Out")))</f>
        <v/>
      </c>
      <c r="N558" s="21">
        <f>IF(OR($A558="",$G558=""),"",MAX(0,IF($H558="",TODAY(),$H558)-$G558))</f>
        <v/>
      </c>
    </row>
    <row r="559">
      <c r="A559" s="17" t="n"/>
      <c r="C559" s="20">
        <f>IF($B559="","",IFERROR(INDEX('Equipment register'!$B$2:$B$501,MATCH($B559,'Equipment register'!$A$2:$A$501,0)),"Not in register"))</f>
        <v/>
      </c>
      <c r="G559" s="17" t="n"/>
      <c r="H559" s="17" t="n"/>
      <c r="L559" s="21">
        <f>IF($A559="","",IF($H559="",TODAY(),$H559)-$A559)</f>
        <v/>
      </c>
      <c r="M559" s="20">
        <f>IF($A559="","",IF($H559&lt;&gt;"","Returned",IF(AND($G559&lt;&gt;"",TODAY()&gt;$G559),"Overdue","Out")))</f>
        <v/>
      </c>
      <c r="N559" s="21">
        <f>IF(OR($A559="",$G559=""),"",MAX(0,IF($H559="",TODAY(),$H559)-$G559))</f>
        <v/>
      </c>
    </row>
    <row r="560">
      <c r="A560" s="17" t="n"/>
      <c r="C560" s="20">
        <f>IF($B560="","",IFERROR(INDEX('Equipment register'!$B$2:$B$501,MATCH($B560,'Equipment register'!$A$2:$A$501,0)),"Not in register"))</f>
        <v/>
      </c>
      <c r="G560" s="17" t="n"/>
      <c r="H560" s="17" t="n"/>
      <c r="L560" s="21">
        <f>IF($A560="","",IF($H560="",TODAY(),$H560)-$A560)</f>
        <v/>
      </c>
      <c r="M560" s="20">
        <f>IF($A560="","",IF($H560&lt;&gt;"","Returned",IF(AND($G560&lt;&gt;"",TODAY()&gt;$G560),"Overdue","Out")))</f>
        <v/>
      </c>
      <c r="N560" s="21">
        <f>IF(OR($A560="",$G560=""),"",MAX(0,IF($H560="",TODAY(),$H560)-$G560))</f>
        <v/>
      </c>
    </row>
    <row r="561">
      <c r="A561" s="17" t="n"/>
      <c r="C561" s="20">
        <f>IF($B561="","",IFERROR(INDEX('Equipment register'!$B$2:$B$501,MATCH($B561,'Equipment register'!$A$2:$A$501,0)),"Not in register"))</f>
        <v/>
      </c>
      <c r="G561" s="17" t="n"/>
      <c r="H561" s="17" t="n"/>
      <c r="L561" s="21">
        <f>IF($A561="","",IF($H561="",TODAY(),$H561)-$A561)</f>
        <v/>
      </c>
      <c r="M561" s="20">
        <f>IF($A561="","",IF($H561&lt;&gt;"","Returned",IF(AND($G561&lt;&gt;"",TODAY()&gt;$G561),"Overdue","Out")))</f>
        <v/>
      </c>
      <c r="N561" s="21">
        <f>IF(OR($A561="",$G561=""),"",MAX(0,IF($H561="",TODAY(),$H561)-$G561))</f>
        <v/>
      </c>
    </row>
    <row r="562">
      <c r="A562" s="17" t="n"/>
      <c r="C562" s="20">
        <f>IF($B562="","",IFERROR(INDEX('Equipment register'!$B$2:$B$501,MATCH($B562,'Equipment register'!$A$2:$A$501,0)),"Not in register"))</f>
        <v/>
      </c>
      <c r="G562" s="17" t="n"/>
      <c r="H562" s="17" t="n"/>
      <c r="L562" s="21">
        <f>IF($A562="","",IF($H562="",TODAY(),$H562)-$A562)</f>
        <v/>
      </c>
      <c r="M562" s="20">
        <f>IF($A562="","",IF($H562&lt;&gt;"","Returned",IF(AND($G562&lt;&gt;"",TODAY()&gt;$G562),"Overdue","Out")))</f>
        <v/>
      </c>
      <c r="N562" s="21">
        <f>IF(OR($A562="",$G562=""),"",MAX(0,IF($H562="",TODAY(),$H562)-$G562))</f>
        <v/>
      </c>
    </row>
    <row r="563">
      <c r="A563" s="17" t="n"/>
      <c r="C563" s="20">
        <f>IF($B563="","",IFERROR(INDEX('Equipment register'!$B$2:$B$501,MATCH($B563,'Equipment register'!$A$2:$A$501,0)),"Not in register"))</f>
        <v/>
      </c>
      <c r="G563" s="17" t="n"/>
      <c r="H563" s="17" t="n"/>
      <c r="L563" s="21">
        <f>IF($A563="","",IF($H563="",TODAY(),$H563)-$A563)</f>
        <v/>
      </c>
      <c r="M563" s="20">
        <f>IF($A563="","",IF($H563&lt;&gt;"","Returned",IF(AND($G563&lt;&gt;"",TODAY()&gt;$G563),"Overdue","Out")))</f>
        <v/>
      </c>
      <c r="N563" s="21">
        <f>IF(OR($A563="",$G563=""),"",MAX(0,IF($H563="",TODAY(),$H563)-$G563))</f>
        <v/>
      </c>
    </row>
    <row r="564">
      <c r="A564" s="17" t="n"/>
      <c r="C564" s="20">
        <f>IF($B564="","",IFERROR(INDEX('Equipment register'!$B$2:$B$501,MATCH($B564,'Equipment register'!$A$2:$A$501,0)),"Not in register"))</f>
        <v/>
      </c>
      <c r="G564" s="17" t="n"/>
      <c r="H564" s="17" t="n"/>
      <c r="L564" s="21">
        <f>IF($A564="","",IF($H564="",TODAY(),$H564)-$A564)</f>
        <v/>
      </c>
      <c r="M564" s="20">
        <f>IF($A564="","",IF($H564&lt;&gt;"","Returned",IF(AND($G564&lt;&gt;"",TODAY()&gt;$G564),"Overdue","Out")))</f>
        <v/>
      </c>
      <c r="N564" s="21">
        <f>IF(OR($A564="",$G564=""),"",MAX(0,IF($H564="",TODAY(),$H564)-$G564))</f>
        <v/>
      </c>
    </row>
    <row r="565">
      <c r="A565" s="17" t="n"/>
      <c r="C565" s="20">
        <f>IF($B565="","",IFERROR(INDEX('Equipment register'!$B$2:$B$501,MATCH($B565,'Equipment register'!$A$2:$A$501,0)),"Not in register"))</f>
        <v/>
      </c>
      <c r="G565" s="17" t="n"/>
      <c r="H565" s="17" t="n"/>
      <c r="L565" s="21">
        <f>IF($A565="","",IF($H565="",TODAY(),$H565)-$A565)</f>
        <v/>
      </c>
      <c r="M565" s="20">
        <f>IF($A565="","",IF($H565&lt;&gt;"","Returned",IF(AND($G565&lt;&gt;"",TODAY()&gt;$G565),"Overdue","Out")))</f>
        <v/>
      </c>
      <c r="N565" s="21">
        <f>IF(OR($A565="",$G565=""),"",MAX(0,IF($H565="",TODAY(),$H565)-$G565))</f>
        <v/>
      </c>
    </row>
    <row r="566">
      <c r="A566" s="17" t="n"/>
      <c r="C566" s="20">
        <f>IF($B566="","",IFERROR(INDEX('Equipment register'!$B$2:$B$501,MATCH($B566,'Equipment register'!$A$2:$A$501,0)),"Not in register"))</f>
        <v/>
      </c>
      <c r="G566" s="17" t="n"/>
      <c r="H566" s="17" t="n"/>
      <c r="L566" s="21">
        <f>IF($A566="","",IF($H566="",TODAY(),$H566)-$A566)</f>
        <v/>
      </c>
      <c r="M566" s="20">
        <f>IF($A566="","",IF($H566&lt;&gt;"","Returned",IF(AND($G566&lt;&gt;"",TODAY()&gt;$G566),"Overdue","Out")))</f>
        <v/>
      </c>
      <c r="N566" s="21">
        <f>IF(OR($A566="",$G566=""),"",MAX(0,IF($H566="",TODAY(),$H566)-$G566))</f>
        <v/>
      </c>
    </row>
    <row r="567">
      <c r="A567" s="17" t="n"/>
      <c r="C567" s="20">
        <f>IF($B567="","",IFERROR(INDEX('Equipment register'!$B$2:$B$501,MATCH($B567,'Equipment register'!$A$2:$A$501,0)),"Not in register"))</f>
        <v/>
      </c>
      <c r="G567" s="17" t="n"/>
      <c r="H567" s="17" t="n"/>
      <c r="L567" s="21">
        <f>IF($A567="","",IF($H567="",TODAY(),$H567)-$A567)</f>
        <v/>
      </c>
      <c r="M567" s="20">
        <f>IF($A567="","",IF($H567&lt;&gt;"","Returned",IF(AND($G567&lt;&gt;"",TODAY()&gt;$G567),"Overdue","Out")))</f>
        <v/>
      </c>
      <c r="N567" s="21">
        <f>IF(OR($A567="",$G567=""),"",MAX(0,IF($H567="",TODAY(),$H567)-$G567))</f>
        <v/>
      </c>
    </row>
    <row r="568">
      <c r="A568" s="17" t="n"/>
      <c r="C568" s="20">
        <f>IF($B568="","",IFERROR(INDEX('Equipment register'!$B$2:$B$501,MATCH($B568,'Equipment register'!$A$2:$A$501,0)),"Not in register"))</f>
        <v/>
      </c>
      <c r="G568" s="17" t="n"/>
      <c r="H568" s="17" t="n"/>
      <c r="L568" s="21">
        <f>IF($A568="","",IF($H568="",TODAY(),$H568)-$A568)</f>
        <v/>
      </c>
      <c r="M568" s="20">
        <f>IF($A568="","",IF($H568&lt;&gt;"","Returned",IF(AND($G568&lt;&gt;"",TODAY()&gt;$G568),"Overdue","Out")))</f>
        <v/>
      </c>
      <c r="N568" s="21">
        <f>IF(OR($A568="",$G568=""),"",MAX(0,IF($H568="",TODAY(),$H568)-$G568))</f>
        <v/>
      </c>
    </row>
    <row r="569">
      <c r="A569" s="17" t="n"/>
      <c r="C569" s="20">
        <f>IF($B569="","",IFERROR(INDEX('Equipment register'!$B$2:$B$501,MATCH($B569,'Equipment register'!$A$2:$A$501,0)),"Not in register"))</f>
        <v/>
      </c>
      <c r="G569" s="17" t="n"/>
      <c r="H569" s="17" t="n"/>
      <c r="L569" s="21">
        <f>IF($A569="","",IF($H569="",TODAY(),$H569)-$A569)</f>
        <v/>
      </c>
      <c r="M569" s="20">
        <f>IF($A569="","",IF($H569&lt;&gt;"","Returned",IF(AND($G569&lt;&gt;"",TODAY()&gt;$G569),"Overdue","Out")))</f>
        <v/>
      </c>
      <c r="N569" s="21">
        <f>IF(OR($A569="",$G569=""),"",MAX(0,IF($H569="",TODAY(),$H569)-$G569))</f>
        <v/>
      </c>
    </row>
    <row r="570">
      <c r="A570" s="17" t="n"/>
      <c r="C570" s="20">
        <f>IF($B570="","",IFERROR(INDEX('Equipment register'!$B$2:$B$501,MATCH($B570,'Equipment register'!$A$2:$A$501,0)),"Not in register"))</f>
        <v/>
      </c>
      <c r="G570" s="17" t="n"/>
      <c r="H570" s="17" t="n"/>
      <c r="L570" s="21">
        <f>IF($A570="","",IF($H570="",TODAY(),$H570)-$A570)</f>
        <v/>
      </c>
      <c r="M570" s="20">
        <f>IF($A570="","",IF($H570&lt;&gt;"","Returned",IF(AND($G570&lt;&gt;"",TODAY()&gt;$G570),"Overdue","Out")))</f>
        <v/>
      </c>
      <c r="N570" s="21">
        <f>IF(OR($A570="",$G570=""),"",MAX(0,IF($H570="",TODAY(),$H570)-$G570))</f>
        <v/>
      </c>
    </row>
    <row r="571">
      <c r="A571" s="17" t="n"/>
      <c r="C571" s="20">
        <f>IF($B571="","",IFERROR(INDEX('Equipment register'!$B$2:$B$501,MATCH($B571,'Equipment register'!$A$2:$A$501,0)),"Not in register"))</f>
        <v/>
      </c>
      <c r="G571" s="17" t="n"/>
      <c r="H571" s="17" t="n"/>
      <c r="L571" s="21">
        <f>IF($A571="","",IF($H571="",TODAY(),$H571)-$A571)</f>
        <v/>
      </c>
      <c r="M571" s="20">
        <f>IF($A571="","",IF($H571&lt;&gt;"","Returned",IF(AND($G571&lt;&gt;"",TODAY()&gt;$G571),"Overdue","Out")))</f>
        <v/>
      </c>
      <c r="N571" s="21">
        <f>IF(OR($A571="",$G571=""),"",MAX(0,IF($H571="",TODAY(),$H571)-$G571))</f>
        <v/>
      </c>
    </row>
    <row r="572">
      <c r="A572" s="17" t="n"/>
      <c r="C572" s="20">
        <f>IF($B572="","",IFERROR(INDEX('Equipment register'!$B$2:$B$501,MATCH($B572,'Equipment register'!$A$2:$A$501,0)),"Not in register"))</f>
        <v/>
      </c>
      <c r="G572" s="17" t="n"/>
      <c r="H572" s="17" t="n"/>
      <c r="L572" s="21">
        <f>IF($A572="","",IF($H572="",TODAY(),$H572)-$A572)</f>
        <v/>
      </c>
      <c r="M572" s="20">
        <f>IF($A572="","",IF($H572&lt;&gt;"","Returned",IF(AND($G572&lt;&gt;"",TODAY()&gt;$G572),"Overdue","Out")))</f>
        <v/>
      </c>
      <c r="N572" s="21">
        <f>IF(OR($A572="",$G572=""),"",MAX(0,IF($H572="",TODAY(),$H572)-$G572))</f>
        <v/>
      </c>
    </row>
    <row r="573">
      <c r="A573" s="17" t="n"/>
      <c r="C573" s="20">
        <f>IF($B573="","",IFERROR(INDEX('Equipment register'!$B$2:$B$501,MATCH($B573,'Equipment register'!$A$2:$A$501,0)),"Not in register"))</f>
        <v/>
      </c>
      <c r="G573" s="17" t="n"/>
      <c r="H573" s="17" t="n"/>
      <c r="L573" s="21">
        <f>IF($A573="","",IF($H573="",TODAY(),$H573)-$A573)</f>
        <v/>
      </c>
      <c r="M573" s="20">
        <f>IF($A573="","",IF($H573&lt;&gt;"","Returned",IF(AND($G573&lt;&gt;"",TODAY()&gt;$G573),"Overdue","Out")))</f>
        <v/>
      </c>
      <c r="N573" s="21">
        <f>IF(OR($A573="",$G573=""),"",MAX(0,IF($H573="",TODAY(),$H573)-$G573))</f>
        <v/>
      </c>
    </row>
    <row r="574">
      <c r="A574" s="17" t="n"/>
      <c r="C574" s="20">
        <f>IF($B574="","",IFERROR(INDEX('Equipment register'!$B$2:$B$501,MATCH($B574,'Equipment register'!$A$2:$A$501,0)),"Not in register"))</f>
        <v/>
      </c>
      <c r="G574" s="17" t="n"/>
      <c r="H574" s="17" t="n"/>
      <c r="L574" s="21">
        <f>IF($A574="","",IF($H574="",TODAY(),$H574)-$A574)</f>
        <v/>
      </c>
      <c r="M574" s="20">
        <f>IF($A574="","",IF($H574&lt;&gt;"","Returned",IF(AND($G574&lt;&gt;"",TODAY()&gt;$G574),"Overdue","Out")))</f>
        <v/>
      </c>
      <c r="N574" s="21">
        <f>IF(OR($A574="",$G574=""),"",MAX(0,IF($H574="",TODAY(),$H574)-$G574))</f>
        <v/>
      </c>
    </row>
    <row r="575">
      <c r="A575" s="17" t="n"/>
      <c r="C575" s="20">
        <f>IF($B575="","",IFERROR(INDEX('Equipment register'!$B$2:$B$501,MATCH($B575,'Equipment register'!$A$2:$A$501,0)),"Not in register"))</f>
        <v/>
      </c>
      <c r="G575" s="17" t="n"/>
      <c r="H575" s="17" t="n"/>
      <c r="L575" s="21">
        <f>IF($A575="","",IF($H575="",TODAY(),$H575)-$A575)</f>
        <v/>
      </c>
      <c r="M575" s="20">
        <f>IF($A575="","",IF($H575&lt;&gt;"","Returned",IF(AND($G575&lt;&gt;"",TODAY()&gt;$G575),"Overdue","Out")))</f>
        <v/>
      </c>
      <c r="N575" s="21">
        <f>IF(OR($A575="",$G575=""),"",MAX(0,IF($H575="",TODAY(),$H575)-$G575))</f>
        <v/>
      </c>
    </row>
    <row r="576">
      <c r="A576" s="17" t="n"/>
      <c r="C576" s="20">
        <f>IF($B576="","",IFERROR(INDEX('Equipment register'!$B$2:$B$501,MATCH($B576,'Equipment register'!$A$2:$A$501,0)),"Not in register"))</f>
        <v/>
      </c>
      <c r="G576" s="17" t="n"/>
      <c r="H576" s="17" t="n"/>
      <c r="L576" s="21">
        <f>IF($A576="","",IF($H576="",TODAY(),$H576)-$A576)</f>
        <v/>
      </c>
      <c r="M576" s="20">
        <f>IF($A576="","",IF($H576&lt;&gt;"","Returned",IF(AND($G576&lt;&gt;"",TODAY()&gt;$G576),"Overdue","Out")))</f>
        <v/>
      </c>
      <c r="N576" s="21">
        <f>IF(OR($A576="",$G576=""),"",MAX(0,IF($H576="",TODAY(),$H576)-$G576))</f>
        <v/>
      </c>
    </row>
    <row r="577">
      <c r="A577" s="17" t="n"/>
      <c r="C577" s="20">
        <f>IF($B577="","",IFERROR(INDEX('Equipment register'!$B$2:$B$501,MATCH($B577,'Equipment register'!$A$2:$A$501,0)),"Not in register"))</f>
        <v/>
      </c>
      <c r="G577" s="17" t="n"/>
      <c r="H577" s="17" t="n"/>
      <c r="L577" s="21">
        <f>IF($A577="","",IF($H577="",TODAY(),$H577)-$A577)</f>
        <v/>
      </c>
      <c r="M577" s="20">
        <f>IF($A577="","",IF($H577&lt;&gt;"","Returned",IF(AND($G577&lt;&gt;"",TODAY()&gt;$G577),"Overdue","Out")))</f>
        <v/>
      </c>
      <c r="N577" s="21">
        <f>IF(OR($A577="",$G577=""),"",MAX(0,IF($H577="",TODAY(),$H577)-$G577))</f>
        <v/>
      </c>
    </row>
    <row r="578">
      <c r="A578" s="17" t="n"/>
      <c r="C578" s="20">
        <f>IF($B578="","",IFERROR(INDEX('Equipment register'!$B$2:$B$501,MATCH($B578,'Equipment register'!$A$2:$A$501,0)),"Not in register"))</f>
        <v/>
      </c>
      <c r="G578" s="17" t="n"/>
      <c r="H578" s="17" t="n"/>
      <c r="L578" s="21">
        <f>IF($A578="","",IF($H578="",TODAY(),$H578)-$A578)</f>
        <v/>
      </c>
      <c r="M578" s="20">
        <f>IF($A578="","",IF($H578&lt;&gt;"","Returned",IF(AND($G578&lt;&gt;"",TODAY()&gt;$G578),"Overdue","Out")))</f>
        <v/>
      </c>
      <c r="N578" s="21">
        <f>IF(OR($A578="",$G578=""),"",MAX(0,IF($H578="",TODAY(),$H578)-$G578))</f>
        <v/>
      </c>
    </row>
    <row r="579">
      <c r="A579" s="17" t="n"/>
      <c r="C579" s="20">
        <f>IF($B579="","",IFERROR(INDEX('Equipment register'!$B$2:$B$501,MATCH($B579,'Equipment register'!$A$2:$A$501,0)),"Not in register"))</f>
        <v/>
      </c>
      <c r="G579" s="17" t="n"/>
      <c r="H579" s="17" t="n"/>
      <c r="L579" s="21">
        <f>IF($A579="","",IF($H579="",TODAY(),$H579)-$A579)</f>
        <v/>
      </c>
      <c r="M579" s="20">
        <f>IF($A579="","",IF($H579&lt;&gt;"","Returned",IF(AND($G579&lt;&gt;"",TODAY()&gt;$G579),"Overdue","Out")))</f>
        <v/>
      </c>
      <c r="N579" s="21">
        <f>IF(OR($A579="",$G579=""),"",MAX(0,IF($H579="",TODAY(),$H579)-$G579))</f>
        <v/>
      </c>
    </row>
    <row r="580">
      <c r="A580" s="17" t="n"/>
      <c r="C580" s="20">
        <f>IF($B580="","",IFERROR(INDEX('Equipment register'!$B$2:$B$501,MATCH($B580,'Equipment register'!$A$2:$A$501,0)),"Not in register"))</f>
        <v/>
      </c>
      <c r="G580" s="17" t="n"/>
      <c r="H580" s="17" t="n"/>
      <c r="L580" s="21">
        <f>IF($A580="","",IF($H580="",TODAY(),$H580)-$A580)</f>
        <v/>
      </c>
      <c r="M580" s="20">
        <f>IF($A580="","",IF($H580&lt;&gt;"","Returned",IF(AND($G580&lt;&gt;"",TODAY()&gt;$G580),"Overdue","Out")))</f>
        <v/>
      </c>
      <c r="N580" s="21">
        <f>IF(OR($A580="",$G580=""),"",MAX(0,IF($H580="",TODAY(),$H580)-$G580))</f>
        <v/>
      </c>
    </row>
    <row r="581">
      <c r="A581" s="17" t="n"/>
      <c r="C581" s="20">
        <f>IF($B581="","",IFERROR(INDEX('Equipment register'!$B$2:$B$501,MATCH($B581,'Equipment register'!$A$2:$A$501,0)),"Not in register"))</f>
        <v/>
      </c>
      <c r="G581" s="17" t="n"/>
      <c r="H581" s="17" t="n"/>
      <c r="L581" s="21">
        <f>IF($A581="","",IF($H581="",TODAY(),$H581)-$A581)</f>
        <v/>
      </c>
      <c r="M581" s="20">
        <f>IF($A581="","",IF($H581&lt;&gt;"","Returned",IF(AND($G581&lt;&gt;"",TODAY()&gt;$G581),"Overdue","Out")))</f>
        <v/>
      </c>
      <c r="N581" s="21">
        <f>IF(OR($A581="",$G581=""),"",MAX(0,IF($H581="",TODAY(),$H581)-$G581))</f>
        <v/>
      </c>
    </row>
    <row r="582">
      <c r="A582" s="17" t="n"/>
      <c r="C582" s="20">
        <f>IF($B582="","",IFERROR(INDEX('Equipment register'!$B$2:$B$501,MATCH($B582,'Equipment register'!$A$2:$A$501,0)),"Not in register"))</f>
        <v/>
      </c>
      <c r="G582" s="17" t="n"/>
      <c r="H582" s="17" t="n"/>
      <c r="L582" s="21">
        <f>IF($A582="","",IF($H582="",TODAY(),$H582)-$A582)</f>
        <v/>
      </c>
      <c r="M582" s="20">
        <f>IF($A582="","",IF($H582&lt;&gt;"","Returned",IF(AND($G582&lt;&gt;"",TODAY()&gt;$G582),"Overdue","Out")))</f>
        <v/>
      </c>
      <c r="N582" s="21">
        <f>IF(OR($A582="",$G582=""),"",MAX(0,IF($H582="",TODAY(),$H582)-$G582))</f>
        <v/>
      </c>
    </row>
    <row r="583">
      <c r="A583" s="17" t="n"/>
      <c r="C583" s="20">
        <f>IF($B583="","",IFERROR(INDEX('Equipment register'!$B$2:$B$501,MATCH($B583,'Equipment register'!$A$2:$A$501,0)),"Not in register"))</f>
        <v/>
      </c>
      <c r="G583" s="17" t="n"/>
      <c r="H583" s="17" t="n"/>
      <c r="L583" s="21">
        <f>IF($A583="","",IF($H583="",TODAY(),$H583)-$A583)</f>
        <v/>
      </c>
      <c r="M583" s="20">
        <f>IF($A583="","",IF($H583&lt;&gt;"","Returned",IF(AND($G583&lt;&gt;"",TODAY()&gt;$G583),"Overdue","Out")))</f>
        <v/>
      </c>
      <c r="N583" s="21">
        <f>IF(OR($A583="",$G583=""),"",MAX(0,IF($H583="",TODAY(),$H583)-$G583))</f>
        <v/>
      </c>
    </row>
    <row r="584">
      <c r="A584" s="17" t="n"/>
      <c r="C584" s="20">
        <f>IF($B584="","",IFERROR(INDEX('Equipment register'!$B$2:$B$501,MATCH($B584,'Equipment register'!$A$2:$A$501,0)),"Not in register"))</f>
        <v/>
      </c>
      <c r="G584" s="17" t="n"/>
      <c r="H584" s="17" t="n"/>
      <c r="L584" s="21">
        <f>IF($A584="","",IF($H584="",TODAY(),$H584)-$A584)</f>
        <v/>
      </c>
      <c r="M584" s="20">
        <f>IF($A584="","",IF($H584&lt;&gt;"","Returned",IF(AND($G584&lt;&gt;"",TODAY()&gt;$G584),"Overdue","Out")))</f>
        <v/>
      </c>
      <c r="N584" s="21">
        <f>IF(OR($A584="",$G584=""),"",MAX(0,IF($H584="",TODAY(),$H584)-$G584))</f>
        <v/>
      </c>
    </row>
    <row r="585">
      <c r="A585" s="17" t="n"/>
      <c r="C585" s="20">
        <f>IF($B585="","",IFERROR(INDEX('Equipment register'!$B$2:$B$501,MATCH($B585,'Equipment register'!$A$2:$A$501,0)),"Not in register"))</f>
        <v/>
      </c>
      <c r="G585" s="17" t="n"/>
      <c r="H585" s="17" t="n"/>
      <c r="L585" s="21">
        <f>IF($A585="","",IF($H585="",TODAY(),$H585)-$A585)</f>
        <v/>
      </c>
      <c r="M585" s="20">
        <f>IF($A585="","",IF($H585&lt;&gt;"","Returned",IF(AND($G585&lt;&gt;"",TODAY()&gt;$G585),"Overdue","Out")))</f>
        <v/>
      </c>
      <c r="N585" s="21">
        <f>IF(OR($A585="",$G585=""),"",MAX(0,IF($H585="",TODAY(),$H585)-$G585))</f>
        <v/>
      </c>
    </row>
    <row r="586">
      <c r="A586" s="17" t="n"/>
      <c r="C586" s="20">
        <f>IF($B586="","",IFERROR(INDEX('Equipment register'!$B$2:$B$501,MATCH($B586,'Equipment register'!$A$2:$A$501,0)),"Not in register"))</f>
        <v/>
      </c>
      <c r="G586" s="17" t="n"/>
      <c r="H586" s="17" t="n"/>
      <c r="L586" s="21">
        <f>IF($A586="","",IF($H586="",TODAY(),$H586)-$A586)</f>
        <v/>
      </c>
      <c r="M586" s="20">
        <f>IF($A586="","",IF($H586&lt;&gt;"","Returned",IF(AND($G586&lt;&gt;"",TODAY()&gt;$G586),"Overdue","Out")))</f>
        <v/>
      </c>
      <c r="N586" s="21">
        <f>IF(OR($A586="",$G586=""),"",MAX(0,IF($H586="",TODAY(),$H586)-$G586))</f>
        <v/>
      </c>
    </row>
    <row r="587">
      <c r="A587" s="17" t="n"/>
      <c r="C587" s="20">
        <f>IF($B587="","",IFERROR(INDEX('Equipment register'!$B$2:$B$501,MATCH($B587,'Equipment register'!$A$2:$A$501,0)),"Not in register"))</f>
        <v/>
      </c>
      <c r="G587" s="17" t="n"/>
      <c r="H587" s="17" t="n"/>
      <c r="L587" s="21">
        <f>IF($A587="","",IF($H587="",TODAY(),$H587)-$A587)</f>
        <v/>
      </c>
      <c r="M587" s="20">
        <f>IF($A587="","",IF($H587&lt;&gt;"","Returned",IF(AND($G587&lt;&gt;"",TODAY()&gt;$G587),"Overdue","Out")))</f>
        <v/>
      </c>
      <c r="N587" s="21">
        <f>IF(OR($A587="",$G587=""),"",MAX(0,IF($H587="",TODAY(),$H587)-$G587))</f>
        <v/>
      </c>
    </row>
    <row r="588">
      <c r="A588" s="17" t="n"/>
      <c r="C588" s="20">
        <f>IF($B588="","",IFERROR(INDEX('Equipment register'!$B$2:$B$501,MATCH($B588,'Equipment register'!$A$2:$A$501,0)),"Not in register"))</f>
        <v/>
      </c>
      <c r="G588" s="17" t="n"/>
      <c r="H588" s="17" t="n"/>
      <c r="L588" s="21">
        <f>IF($A588="","",IF($H588="",TODAY(),$H588)-$A588)</f>
        <v/>
      </c>
      <c r="M588" s="20">
        <f>IF($A588="","",IF($H588&lt;&gt;"","Returned",IF(AND($G588&lt;&gt;"",TODAY()&gt;$G588),"Overdue","Out")))</f>
        <v/>
      </c>
      <c r="N588" s="21">
        <f>IF(OR($A588="",$G588=""),"",MAX(0,IF($H588="",TODAY(),$H588)-$G588))</f>
        <v/>
      </c>
    </row>
    <row r="589">
      <c r="A589" s="17" t="n"/>
      <c r="C589" s="20">
        <f>IF($B589="","",IFERROR(INDEX('Equipment register'!$B$2:$B$501,MATCH($B589,'Equipment register'!$A$2:$A$501,0)),"Not in register"))</f>
        <v/>
      </c>
      <c r="G589" s="17" t="n"/>
      <c r="H589" s="17" t="n"/>
      <c r="L589" s="21">
        <f>IF($A589="","",IF($H589="",TODAY(),$H589)-$A589)</f>
        <v/>
      </c>
      <c r="M589" s="20">
        <f>IF($A589="","",IF($H589&lt;&gt;"","Returned",IF(AND($G589&lt;&gt;"",TODAY()&gt;$G589),"Overdue","Out")))</f>
        <v/>
      </c>
      <c r="N589" s="21">
        <f>IF(OR($A589="",$G589=""),"",MAX(0,IF($H589="",TODAY(),$H589)-$G589))</f>
        <v/>
      </c>
    </row>
    <row r="590">
      <c r="A590" s="17" t="n"/>
      <c r="C590" s="20">
        <f>IF($B590="","",IFERROR(INDEX('Equipment register'!$B$2:$B$501,MATCH($B590,'Equipment register'!$A$2:$A$501,0)),"Not in register"))</f>
        <v/>
      </c>
      <c r="G590" s="17" t="n"/>
      <c r="H590" s="17" t="n"/>
      <c r="L590" s="21">
        <f>IF($A590="","",IF($H590="",TODAY(),$H590)-$A590)</f>
        <v/>
      </c>
      <c r="M590" s="20">
        <f>IF($A590="","",IF($H590&lt;&gt;"","Returned",IF(AND($G590&lt;&gt;"",TODAY()&gt;$G590),"Overdue","Out")))</f>
        <v/>
      </c>
      <c r="N590" s="21">
        <f>IF(OR($A590="",$G590=""),"",MAX(0,IF($H590="",TODAY(),$H590)-$G590))</f>
        <v/>
      </c>
    </row>
    <row r="591">
      <c r="A591" s="17" t="n"/>
      <c r="C591" s="20">
        <f>IF($B591="","",IFERROR(INDEX('Equipment register'!$B$2:$B$501,MATCH($B591,'Equipment register'!$A$2:$A$501,0)),"Not in register"))</f>
        <v/>
      </c>
      <c r="G591" s="17" t="n"/>
      <c r="H591" s="17" t="n"/>
      <c r="L591" s="21">
        <f>IF($A591="","",IF($H591="",TODAY(),$H591)-$A591)</f>
        <v/>
      </c>
      <c r="M591" s="20">
        <f>IF($A591="","",IF($H591&lt;&gt;"","Returned",IF(AND($G591&lt;&gt;"",TODAY()&gt;$G591),"Overdue","Out")))</f>
        <v/>
      </c>
      <c r="N591" s="21">
        <f>IF(OR($A591="",$G591=""),"",MAX(0,IF($H591="",TODAY(),$H591)-$G591))</f>
        <v/>
      </c>
    </row>
    <row r="592">
      <c r="A592" s="17" t="n"/>
      <c r="C592" s="20">
        <f>IF($B592="","",IFERROR(INDEX('Equipment register'!$B$2:$B$501,MATCH($B592,'Equipment register'!$A$2:$A$501,0)),"Not in register"))</f>
        <v/>
      </c>
      <c r="G592" s="17" t="n"/>
      <c r="H592" s="17" t="n"/>
      <c r="L592" s="21">
        <f>IF($A592="","",IF($H592="",TODAY(),$H592)-$A592)</f>
        <v/>
      </c>
      <c r="M592" s="20">
        <f>IF($A592="","",IF($H592&lt;&gt;"","Returned",IF(AND($G592&lt;&gt;"",TODAY()&gt;$G592),"Overdue","Out")))</f>
        <v/>
      </c>
      <c r="N592" s="21">
        <f>IF(OR($A592="",$G592=""),"",MAX(0,IF($H592="",TODAY(),$H592)-$G592))</f>
        <v/>
      </c>
    </row>
    <row r="593">
      <c r="A593" s="17" t="n"/>
      <c r="C593" s="20">
        <f>IF($B593="","",IFERROR(INDEX('Equipment register'!$B$2:$B$501,MATCH($B593,'Equipment register'!$A$2:$A$501,0)),"Not in register"))</f>
        <v/>
      </c>
      <c r="G593" s="17" t="n"/>
      <c r="H593" s="17" t="n"/>
      <c r="L593" s="21">
        <f>IF($A593="","",IF($H593="",TODAY(),$H593)-$A593)</f>
        <v/>
      </c>
      <c r="M593" s="20">
        <f>IF($A593="","",IF($H593&lt;&gt;"","Returned",IF(AND($G593&lt;&gt;"",TODAY()&gt;$G593),"Overdue","Out")))</f>
        <v/>
      </c>
      <c r="N593" s="21">
        <f>IF(OR($A593="",$G593=""),"",MAX(0,IF($H593="",TODAY(),$H593)-$G593))</f>
        <v/>
      </c>
    </row>
    <row r="594">
      <c r="A594" s="17" t="n"/>
      <c r="C594" s="20">
        <f>IF($B594="","",IFERROR(INDEX('Equipment register'!$B$2:$B$501,MATCH($B594,'Equipment register'!$A$2:$A$501,0)),"Not in register"))</f>
        <v/>
      </c>
      <c r="G594" s="17" t="n"/>
      <c r="H594" s="17" t="n"/>
      <c r="L594" s="21">
        <f>IF($A594="","",IF($H594="",TODAY(),$H594)-$A594)</f>
        <v/>
      </c>
      <c r="M594" s="20">
        <f>IF($A594="","",IF($H594&lt;&gt;"","Returned",IF(AND($G594&lt;&gt;"",TODAY()&gt;$G594),"Overdue","Out")))</f>
        <v/>
      </c>
      <c r="N594" s="21">
        <f>IF(OR($A594="",$G594=""),"",MAX(0,IF($H594="",TODAY(),$H594)-$G594))</f>
        <v/>
      </c>
    </row>
    <row r="595">
      <c r="A595" s="17" t="n"/>
      <c r="C595" s="20">
        <f>IF($B595="","",IFERROR(INDEX('Equipment register'!$B$2:$B$501,MATCH($B595,'Equipment register'!$A$2:$A$501,0)),"Not in register"))</f>
        <v/>
      </c>
      <c r="G595" s="17" t="n"/>
      <c r="H595" s="17" t="n"/>
      <c r="L595" s="21">
        <f>IF($A595="","",IF($H595="",TODAY(),$H595)-$A595)</f>
        <v/>
      </c>
      <c r="M595" s="20">
        <f>IF($A595="","",IF($H595&lt;&gt;"","Returned",IF(AND($G595&lt;&gt;"",TODAY()&gt;$G595),"Overdue","Out")))</f>
        <v/>
      </c>
      <c r="N595" s="21">
        <f>IF(OR($A595="",$G595=""),"",MAX(0,IF($H595="",TODAY(),$H595)-$G595))</f>
        <v/>
      </c>
    </row>
    <row r="596">
      <c r="A596" s="17" t="n"/>
      <c r="C596" s="20">
        <f>IF($B596="","",IFERROR(INDEX('Equipment register'!$B$2:$B$501,MATCH($B596,'Equipment register'!$A$2:$A$501,0)),"Not in register"))</f>
        <v/>
      </c>
      <c r="G596" s="17" t="n"/>
      <c r="H596" s="17" t="n"/>
      <c r="L596" s="21">
        <f>IF($A596="","",IF($H596="",TODAY(),$H596)-$A596)</f>
        <v/>
      </c>
      <c r="M596" s="20">
        <f>IF($A596="","",IF($H596&lt;&gt;"","Returned",IF(AND($G596&lt;&gt;"",TODAY()&gt;$G596),"Overdue","Out")))</f>
        <v/>
      </c>
      <c r="N596" s="21">
        <f>IF(OR($A596="",$G596=""),"",MAX(0,IF($H596="",TODAY(),$H596)-$G596))</f>
        <v/>
      </c>
    </row>
    <row r="597">
      <c r="A597" s="17" t="n"/>
      <c r="C597" s="20">
        <f>IF($B597="","",IFERROR(INDEX('Equipment register'!$B$2:$B$501,MATCH($B597,'Equipment register'!$A$2:$A$501,0)),"Not in register"))</f>
        <v/>
      </c>
      <c r="G597" s="17" t="n"/>
      <c r="H597" s="17" t="n"/>
      <c r="L597" s="21">
        <f>IF($A597="","",IF($H597="",TODAY(),$H597)-$A597)</f>
        <v/>
      </c>
      <c r="M597" s="20">
        <f>IF($A597="","",IF($H597&lt;&gt;"","Returned",IF(AND($G597&lt;&gt;"",TODAY()&gt;$G597),"Overdue","Out")))</f>
        <v/>
      </c>
      <c r="N597" s="21">
        <f>IF(OR($A597="",$G597=""),"",MAX(0,IF($H597="",TODAY(),$H597)-$G597))</f>
        <v/>
      </c>
    </row>
    <row r="598">
      <c r="A598" s="17" t="n"/>
      <c r="C598" s="20">
        <f>IF($B598="","",IFERROR(INDEX('Equipment register'!$B$2:$B$501,MATCH($B598,'Equipment register'!$A$2:$A$501,0)),"Not in register"))</f>
        <v/>
      </c>
      <c r="G598" s="17" t="n"/>
      <c r="H598" s="17" t="n"/>
      <c r="L598" s="21">
        <f>IF($A598="","",IF($H598="",TODAY(),$H598)-$A598)</f>
        <v/>
      </c>
      <c r="M598" s="20">
        <f>IF($A598="","",IF($H598&lt;&gt;"","Returned",IF(AND($G598&lt;&gt;"",TODAY()&gt;$G598),"Overdue","Out")))</f>
        <v/>
      </c>
      <c r="N598" s="21">
        <f>IF(OR($A598="",$G598=""),"",MAX(0,IF($H598="",TODAY(),$H598)-$G598))</f>
        <v/>
      </c>
    </row>
    <row r="599">
      <c r="A599" s="17" t="n"/>
      <c r="C599" s="20">
        <f>IF($B599="","",IFERROR(INDEX('Equipment register'!$B$2:$B$501,MATCH($B599,'Equipment register'!$A$2:$A$501,0)),"Not in register"))</f>
        <v/>
      </c>
      <c r="G599" s="17" t="n"/>
      <c r="H599" s="17" t="n"/>
      <c r="L599" s="21">
        <f>IF($A599="","",IF($H599="",TODAY(),$H599)-$A599)</f>
        <v/>
      </c>
      <c r="M599" s="20">
        <f>IF($A599="","",IF($H599&lt;&gt;"","Returned",IF(AND($G599&lt;&gt;"",TODAY()&gt;$G599),"Overdue","Out")))</f>
        <v/>
      </c>
      <c r="N599" s="21">
        <f>IF(OR($A599="",$G599=""),"",MAX(0,IF($H599="",TODAY(),$H599)-$G599))</f>
        <v/>
      </c>
    </row>
    <row r="600">
      <c r="A600" s="17" t="n"/>
      <c r="C600" s="20">
        <f>IF($B600="","",IFERROR(INDEX('Equipment register'!$B$2:$B$501,MATCH($B600,'Equipment register'!$A$2:$A$501,0)),"Not in register"))</f>
        <v/>
      </c>
      <c r="G600" s="17" t="n"/>
      <c r="H600" s="17" t="n"/>
      <c r="L600" s="21">
        <f>IF($A600="","",IF($H600="",TODAY(),$H600)-$A600)</f>
        <v/>
      </c>
      <c r="M600" s="20">
        <f>IF($A600="","",IF($H600&lt;&gt;"","Returned",IF(AND($G600&lt;&gt;"",TODAY()&gt;$G600),"Overdue","Out")))</f>
        <v/>
      </c>
      <c r="N600" s="21">
        <f>IF(OR($A600="",$G600=""),"",MAX(0,IF($H600="",TODAY(),$H600)-$G600))</f>
        <v/>
      </c>
    </row>
    <row r="601">
      <c r="A601" s="17" t="n"/>
      <c r="C601" s="20">
        <f>IF($B601="","",IFERROR(INDEX('Equipment register'!$B$2:$B$501,MATCH($B601,'Equipment register'!$A$2:$A$501,0)),"Not in register"))</f>
        <v/>
      </c>
      <c r="G601" s="17" t="n"/>
      <c r="H601" s="17" t="n"/>
      <c r="L601" s="21">
        <f>IF($A601="","",IF($H601="",TODAY(),$H601)-$A601)</f>
        <v/>
      </c>
      <c r="M601" s="20">
        <f>IF($A601="","",IF($H601&lt;&gt;"","Returned",IF(AND($G601&lt;&gt;"",TODAY()&gt;$G601),"Overdue","Out")))</f>
        <v/>
      </c>
      <c r="N601" s="21">
        <f>IF(OR($A601="",$G601=""),"",MAX(0,IF($H601="",TODAY(),$H601)-$G601))</f>
        <v/>
      </c>
    </row>
    <row r="602">
      <c r="A602" s="17" t="n"/>
      <c r="C602" s="20">
        <f>IF($B602="","",IFERROR(INDEX('Equipment register'!$B$2:$B$501,MATCH($B602,'Equipment register'!$A$2:$A$501,0)),"Not in register"))</f>
        <v/>
      </c>
      <c r="G602" s="17" t="n"/>
      <c r="H602" s="17" t="n"/>
      <c r="L602" s="21">
        <f>IF($A602="","",IF($H602="",TODAY(),$H602)-$A602)</f>
        <v/>
      </c>
      <c r="M602" s="20">
        <f>IF($A602="","",IF($H602&lt;&gt;"","Returned",IF(AND($G602&lt;&gt;"",TODAY()&gt;$G602),"Overdue","Out")))</f>
        <v/>
      </c>
      <c r="N602" s="21">
        <f>IF(OR($A602="",$G602=""),"",MAX(0,IF($H602="",TODAY(),$H602)-$G602))</f>
        <v/>
      </c>
    </row>
    <row r="603">
      <c r="A603" s="17" t="n"/>
      <c r="C603" s="20">
        <f>IF($B603="","",IFERROR(INDEX('Equipment register'!$B$2:$B$501,MATCH($B603,'Equipment register'!$A$2:$A$501,0)),"Not in register"))</f>
        <v/>
      </c>
      <c r="G603" s="17" t="n"/>
      <c r="H603" s="17" t="n"/>
      <c r="L603" s="21">
        <f>IF($A603="","",IF($H603="",TODAY(),$H603)-$A603)</f>
        <v/>
      </c>
      <c r="M603" s="20">
        <f>IF($A603="","",IF($H603&lt;&gt;"","Returned",IF(AND($G603&lt;&gt;"",TODAY()&gt;$G603),"Overdue","Out")))</f>
        <v/>
      </c>
      <c r="N603" s="21">
        <f>IF(OR($A603="",$G603=""),"",MAX(0,IF($H603="",TODAY(),$H603)-$G603))</f>
        <v/>
      </c>
    </row>
    <row r="604">
      <c r="A604" s="17" t="n"/>
      <c r="C604" s="20">
        <f>IF($B604="","",IFERROR(INDEX('Equipment register'!$B$2:$B$501,MATCH($B604,'Equipment register'!$A$2:$A$501,0)),"Not in register"))</f>
        <v/>
      </c>
      <c r="G604" s="17" t="n"/>
      <c r="H604" s="17" t="n"/>
      <c r="L604" s="21">
        <f>IF($A604="","",IF($H604="",TODAY(),$H604)-$A604)</f>
        <v/>
      </c>
      <c r="M604" s="20">
        <f>IF($A604="","",IF($H604&lt;&gt;"","Returned",IF(AND($G604&lt;&gt;"",TODAY()&gt;$G604),"Overdue","Out")))</f>
        <v/>
      </c>
      <c r="N604" s="21">
        <f>IF(OR($A604="",$G604=""),"",MAX(0,IF($H604="",TODAY(),$H604)-$G604))</f>
        <v/>
      </c>
    </row>
    <row r="605">
      <c r="A605" s="17" t="n"/>
      <c r="C605" s="20">
        <f>IF($B605="","",IFERROR(INDEX('Equipment register'!$B$2:$B$501,MATCH($B605,'Equipment register'!$A$2:$A$501,0)),"Not in register"))</f>
        <v/>
      </c>
      <c r="G605" s="17" t="n"/>
      <c r="H605" s="17" t="n"/>
      <c r="L605" s="21">
        <f>IF($A605="","",IF($H605="",TODAY(),$H605)-$A605)</f>
        <v/>
      </c>
      <c r="M605" s="20">
        <f>IF($A605="","",IF($H605&lt;&gt;"","Returned",IF(AND($G605&lt;&gt;"",TODAY()&gt;$G605),"Overdue","Out")))</f>
        <v/>
      </c>
      <c r="N605" s="21">
        <f>IF(OR($A605="",$G605=""),"",MAX(0,IF($H605="",TODAY(),$H605)-$G605))</f>
        <v/>
      </c>
    </row>
    <row r="606">
      <c r="A606" s="17" t="n"/>
      <c r="C606" s="20">
        <f>IF($B606="","",IFERROR(INDEX('Equipment register'!$B$2:$B$501,MATCH($B606,'Equipment register'!$A$2:$A$501,0)),"Not in register"))</f>
        <v/>
      </c>
      <c r="G606" s="17" t="n"/>
      <c r="H606" s="17" t="n"/>
      <c r="L606" s="21">
        <f>IF($A606="","",IF($H606="",TODAY(),$H606)-$A606)</f>
        <v/>
      </c>
      <c r="M606" s="20">
        <f>IF($A606="","",IF($H606&lt;&gt;"","Returned",IF(AND($G606&lt;&gt;"",TODAY()&gt;$G606),"Overdue","Out")))</f>
        <v/>
      </c>
      <c r="N606" s="21">
        <f>IF(OR($A606="",$G606=""),"",MAX(0,IF($H606="",TODAY(),$H606)-$G606))</f>
        <v/>
      </c>
    </row>
    <row r="607">
      <c r="A607" s="17" t="n"/>
      <c r="C607" s="20">
        <f>IF($B607="","",IFERROR(INDEX('Equipment register'!$B$2:$B$501,MATCH($B607,'Equipment register'!$A$2:$A$501,0)),"Not in register"))</f>
        <v/>
      </c>
      <c r="G607" s="17" t="n"/>
      <c r="H607" s="17" t="n"/>
      <c r="L607" s="21">
        <f>IF($A607="","",IF($H607="",TODAY(),$H607)-$A607)</f>
        <v/>
      </c>
      <c r="M607" s="20">
        <f>IF($A607="","",IF($H607&lt;&gt;"","Returned",IF(AND($G607&lt;&gt;"",TODAY()&gt;$G607),"Overdue","Out")))</f>
        <v/>
      </c>
      <c r="N607" s="21">
        <f>IF(OR($A607="",$G607=""),"",MAX(0,IF($H607="",TODAY(),$H607)-$G607))</f>
        <v/>
      </c>
    </row>
    <row r="608">
      <c r="A608" s="17" t="n"/>
      <c r="C608" s="20">
        <f>IF($B608="","",IFERROR(INDEX('Equipment register'!$B$2:$B$501,MATCH($B608,'Equipment register'!$A$2:$A$501,0)),"Not in register"))</f>
        <v/>
      </c>
      <c r="G608" s="17" t="n"/>
      <c r="H608" s="17" t="n"/>
      <c r="L608" s="21">
        <f>IF($A608="","",IF($H608="",TODAY(),$H608)-$A608)</f>
        <v/>
      </c>
      <c r="M608" s="20">
        <f>IF($A608="","",IF($H608&lt;&gt;"","Returned",IF(AND($G608&lt;&gt;"",TODAY()&gt;$G608),"Overdue","Out")))</f>
        <v/>
      </c>
      <c r="N608" s="21">
        <f>IF(OR($A608="",$G608=""),"",MAX(0,IF($H608="",TODAY(),$H608)-$G608))</f>
        <v/>
      </c>
    </row>
    <row r="609">
      <c r="A609" s="17" t="n"/>
      <c r="C609" s="20">
        <f>IF($B609="","",IFERROR(INDEX('Equipment register'!$B$2:$B$501,MATCH($B609,'Equipment register'!$A$2:$A$501,0)),"Not in register"))</f>
        <v/>
      </c>
      <c r="G609" s="17" t="n"/>
      <c r="H609" s="17" t="n"/>
      <c r="L609" s="21">
        <f>IF($A609="","",IF($H609="",TODAY(),$H609)-$A609)</f>
        <v/>
      </c>
      <c r="M609" s="20">
        <f>IF($A609="","",IF($H609&lt;&gt;"","Returned",IF(AND($G609&lt;&gt;"",TODAY()&gt;$G609),"Overdue","Out")))</f>
        <v/>
      </c>
      <c r="N609" s="21">
        <f>IF(OR($A609="",$G609=""),"",MAX(0,IF($H609="",TODAY(),$H609)-$G609))</f>
        <v/>
      </c>
    </row>
    <row r="610">
      <c r="A610" s="17" t="n"/>
      <c r="C610" s="20">
        <f>IF($B610="","",IFERROR(INDEX('Equipment register'!$B$2:$B$501,MATCH($B610,'Equipment register'!$A$2:$A$501,0)),"Not in register"))</f>
        <v/>
      </c>
      <c r="G610" s="17" t="n"/>
      <c r="H610" s="17" t="n"/>
      <c r="L610" s="21">
        <f>IF($A610="","",IF($H610="",TODAY(),$H610)-$A610)</f>
        <v/>
      </c>
      <c r="M610" s="20">
        <f>IF($A610="","",IF($H610&lt;&gt;"","Returned",IF(AND($G610&lt;&gt;"",TODAY()&gt;$G610),"Overdue","Out")))</f>
        <v/>
      </c>
      <c r="N610" s="21">
        <f>IF(OR($A610="",$G610=""),"",MAX(0,IF($H610="",TODAY(),$H610)-$G610))</f>
        <v/>
      </c>
    </row>
    <row r="611">
      <c r="A611" s="17" t="n"/>
      <c r="C611" s="20">
        <f>IF($B611="","",IFERROR(INDEX('Equipment register'!$B$2:$B$501,MATCH($B611,'Equipment register'!$A$2:$A$501,0)),"Not in register"))</f>
        <v/>
      </c>
      <c r="G611" s="17" t="n"/>
      <c r="H611" s="17" t="n"/>
      <c r="L611" s="21">
        <f>IF($A611="","",IF($H611="",TODAY(),$H611)-$A611)</f>
        <v/>
      </c>
      <c r="M611" s="20">
        <f>IF($A611="","",IF($H611&lt;&gt;"","Returned",IF(AND($G611&lt;&gt;"",TODAY()&gt;$G611),"Overdue","Out")))</f>
        <v/>
      </c>
      <c r="N611" s="21">
        <f>IF(OR($A611="",$G611=""),"",MAX(0,IF($H611="",TODAY(),$H611)-$G611))</f>
        <v/>
      </c>
    </row>
    <row r="612">
      <c r="A612" s="17" t="n"/>
      <c r="C612" s="20">
        <f>IF($B612="","",IFERROR(INDEX('Equipment register'!$B$2:$B$501,MATCH($B612,'Equipment register'!$A$2:$A$501,0)),"Not in register"))</f>
        <v/>
      </c>
      <c r="G612" s="17" t="n"/>
      <c r="H612" s="17" t="n"/>
      <c r="L612" s="21">
        <f>IF($A612="","",IF($H612="",TODAY(),$H612)-$A612)</f>
        <v/>
      </c>
      <c r="M612" s="20">
        <f>IF($A612="","",IF($H612&lt;&gt;"","Returned",IF(AND($G612&lt;&gt;"",TODAY()&gt;$G612),"Overdue","Out")))</f>
        <v/>
      </c>
      <c r="N612" s="21">
        <f>IF(OR($A612="",$G612=""),"",MAX(0,IF($H612="",TODAY(),$H612)-$G612))</f>
        <v/>
      </c>
    </row>
    <row r="613">
      <c r="A613" s="17" t="n"/>
      <c r="C613" s="20">
        <f>IF($B613="","",IFERROR(INDEX('Equipment register'!$B$2:$B$501,MATCH($B613,'Equipment register'!$A$2:$A$501,0)),"Not in register"))</f>
        <v/>
      </c>
      <c r="G613" s="17" t="n"/>
      <c r="H613" s="17" t="n"/>
      <c r="L613" s="21">
        <f>IF($A613="","",IF($H613="",TODAY(),$H613)-$A613)</f>
        <v/>
      </c>
      <c r="M613" s="20">
        <f>IF($A613="","",IF($H613&lt;&gt;"","Returned",IF(AND($G613&lt;&gt;"",TODAY()&gt;$G613),"Overdue","Out")))</f>
        <v/>
      </c>
      <c r="N613" s="21">
        <f>IF(OR($A613="",$G613=""),"",MAX(0,IF($H613="",TODAY(),$H613)-$G613))</f>
        <v/>
      </c>
    </row>
    <row r="614">
      <c r="A614" s="17" t="n"/>
      <c r="C614" s="20">
        <f>IF($B614="","",IFERROR(INDEX('Equipment register'!$B$2:$B$501,MATCH($B614,'Equipment register'!$A$2:$A$501,0)),"Not in register"))</f>
        <v/>
      </c>
      <c r="G614" s="17" t="n"/>
      <c r="H614" s="17" t="n"/>
      <c r="L614" s="21">
        <f>IF($A614="","",IF($H614="",TODAY(),$H614)-$A614)</f>
        <v/>
      </c>
      <c r="M614" s="20">
        <f>IF($A614="","",IF($H614&lt;&gt;"","Returned",IF(AND($G614&lt;&gt;"",TODAY()&gt;$G614),"Overdue","Out")))</f>
        <v/>
      </c>
      <c r="N614" s="21">
        <f>IF(OR($A614="",$G614=""),"",MAX(0,IF($H614="",TODAY(),$H614)-$G614))</f>
        <v/>
      </c>
    </row>
    <row r="615">
      <c r="A615" s="17" t="n"/>
      <c r="C615" s="20">
        <f>IF($B615="","",IFERROR(INDEX('Equipment register'!$B$2:$B$501,MATCH($B615,'Equipment register'!$A$2:$A$501,0)),"Not in register"))</f>
        <v/>
      </c>
      <c r="G615" s="17" t="n"/>
      <c r="H615" s="17" t="n"/>
      <c r="L615" s="21">
        <f>IF($A615="","",IF($H615="",TODAY(),$H615)-$A615)</f>
        <v/>
      </c>
      <c r="M615" s="20">
        <f>IF($A615="","",IF($H615&lt;&gt;"","Returned",IF(AND($G615&lt;&gt;"",TODAY()&gt;$G615),"Overdue","Out")))</f>
        <v/>
      </c>
      <c r="N615" s="21">
        <f>IF(OR($A615="",$G615=""),"",MAX(0,IF($H615="",TODAY(),$H615)-$G615))</f>
        <v/>
      </c>
    </row>
    <row r="616">
      <c r="A616" s="17" t="n"/>
      <c r="C616" s="20">
        <f>IF($B616="","",IFERROR(INDEX('Equipment register'!$B$2:$B$501,MATCH($B616,'Equipment register'!$A$2:$A$501,0)),"Not in register"))</f>
        <v/>
      </c>
      <c r="G616" s="17" t="n"/>
      <c r="H616" s="17" t="n"/>
      <c r="L616" s="21">
        <f>IF($A616="","",IF($H616="",TODAY(),$H616)-$A616)</f>
        <v/>
      </c>
      <c r="M616" s="20">
        <f>IF($A616="","",IF($H616&lt;&gt;"","Returned",IF(AND($G616&lt;&gt;"",TODAY()&gt;$G616),"Overdue","Out")))</f>
        <v/>
      </c>
      <c r="N616" s="21">
        <f>IF(OR($A616="",$G616=""),"",MAX(0,IF($H616="",TODAY(),$H616)-$G616))</f>
        <v/>
      </c>
    </row>
    <row r="617">
      <c r="A617" s="17" t="n"/>
      <c r="C617" s="20">
        <f>IF($B617="","",IFERROR(INDEX('Equipment register'!$B$2:$B$501,MATCH($B617,'Equipment register'!$A$2:$A$501,0)),"Not in register"))</f>
        <v/>
      </c>
      <c r="G617" s="17" t="n"/>
      <c r="H617" s="17" t="n"/>
      <c r="L617" s="21">
        <f>IF($A617="","",IF($H617="",TODAY(),$H617)-$A617)</f>
        <v/>
      </c>
      <c r="M617" s="20">
        <f>IF($A617="","",IF($H617&lt;&gt;"","Returned",IF(AND($G617&lt;&gt;"",TODAY()&gt;$G617),"Overdue","Out")))</f>
        <v/>
      </c>
      <c r="N617" s="21">
        <f>IF(OR($A617="",$G617=""),"",MAX(0,IF($H617="",TODAY(),$H617)-$G617))</f>
        <v/>
      </c>
    </row>
    <row r="618">
      <c r="A618" s="17" t="n"/>
      <c r="C618" s="20">
        <f>IF($B618="","",IFERROR(INDEX('Equipment register'!$B$2:$B$501,MATCH($B618,'Equipment register'!$A$2:$A$501,0)),"Not in register"))</f>
        <v/>
      </c>
      <c r="G618" s="17" t="n"/>
      <c r="H618" s="17" t="n"/>
      <c r="L618" s="21">
        <f>IF($A618="","",IF($H618="",TODAY(),$H618)-$A618)</f>
        <v/>
      </c>
      <c r="M618" s="20">
        <f>IF($A618="","",IF($H618&lt;&gt;"","Returned",IF(AND($G618&lt;&gt;"",TODAY()&gt;$G618),"Overdue","Out")))</f>
        <v/>
      </c>
      <c r="N618" s="21">
        <f>IF(OR($A618="",$G618=""),"",MAX(0,IF($H618="",TODAY(),$H618)-$G618))</f>
        <v/>
      </c>
    </row>
    <row r="619">
      <c r="A619" s="17" t="n"/>
      <c r="C619" s="20">
        <f>IF($B619="","",IFERROR(INDEX('Equipment register'!$B$2:$B$501,MATCH($B619,'Equipment register'!$A$2:$A$501,0)),"Not in register"))</f>
        <v/>
      </c>
      <c r="G619" s="17" t="n"/>
      <c r="H619" s="17" t="n"/>
      <c r="L619" s="21">
        <f>IF($A619="","",IF($H619="",TODAY(),$H619)-$A619)</f>
        <v/>
      </c>
      <c r="M619" s="20">
        <f>IF($A619="","",IF($H619&lt;&gt;"","Returned",IF(AND($G619&lt;&gt;"",TODAY()&gt;$G619),"Overdue","Out")))</f>
        <v/>
      </c>
      <c r="N619" s="21">
        <f>IF(OR($A619="",$G619=""),"",MAX(0,IF($H619="",TODAY(),$H619)-$G619))</f>
        <v/>
      </c>
    </row>
    <row r="620">
      <c r="A620" s="17" t="n"/>
      <c r="C620" s="20">
        <f>IF($B620="","",IFERROR(INDEX('Equipment register'!$B$2:$B$501,MATCH($B620,'Equipment register'!$A$2:$A$501,0)),"Not in register"))</f>
        <v/>
      </c>
      <c r="G620" s="17" t="n"/>
      <c r="H620" s="17" t="n"/>
      <c r="L620" s="21">
        <f>IF($A620="","",IF($H620="",TODAY(),$H620)-$A620)</f>
        <v/>
      </c>
      <c r="M620" s="20">
        <f>IF($A620="","",IF($H620&lt;&gt;"","Returned",IF(AND($G620&lt;&gt;"",TODAY()&gt;$G620),"Overdue","Out")))</f>
        <v/>
      </c>
      <c r="N620" s="21">
        <f>IF(OR($A620="",$G620=""),"",MAX(0,IF($H620="",TODAY(),$H620)-$G620))</f>
        <v/>
      </c>
    </row>
    <row r="621">
      <c r="A621" s="17" t="n"/>
      <c r="C621" s="20">
        <f>IF($B621="","",IFERROR(INDEX('Equipment register'!$B$2:$B$501,MATCH($B621,'Equipment register'!$A$2:$A$501,0)),"Not in register"))</f>
        <v/>
      </c>
      <c r="G621" s="17" t="n"/>
      <c r="H621" s="17" t="n"/>
      <c r="L621" s="21">
        <f>IF($A621="","",IF($H621="",TODAY(),$H621)-$A621)</f>
        <v/>
      </c>
      <c r="M621" s="20">
        <f>IF($A621="","",IF($H621&lt;&gt;"","Returned",IF(AND($G621&lt;&gt;"",TODAY()&gt;$G621),"Overdue","Out")))</f>
        <v/>
      </c>
      <c r="N621" s="21">
        <f>IF(OR($A621="",$G621=""),"",MAX(0,IF($H621="",TODAY(),$H621)-$G621))</f>
        <v/>
      </c>
    </row>
    <row r="622">
      <c r="A622" s="17" t="n"/>
      <c r="C622" s="20">
        <f>IF($B622="","",IFERROR(INDEX('Equipment register'!$B$2:$B$501,MATCH($B622,'Equipment register'!$A$2:$A$501,0)),"Not in register"))</f>
        <v/>
      </c>
      <c r="G622" s="17" t="n"/>
      <c r="H622" s="17" t="n"/>
      <c r="L622" s="21">
        <f>IF($A622="","",IF($H622="",TODAY(),$H622)-$A622)</f>
        <v/>
      </c>
      <c r="M622" s="20">
        <f>IF($A622="","",IF($H622&lt;&gt;"","Returned",IF(AND($G622&lt;&gt;"",TODAY()&gt;$G622),"Overdue","Out")))</f>
        <v/>
      </c>
      <c r="N622" s="21">
        <f>IF(OR($A622="",$G622=""),"",MAX(0,IF($H622="",TODAY(),$H622)-$G622))</f>
        <v/>
      </c>
    </row>
    <row r="623">
      <c r="A623" s="17" t="n"/>
      <c r="C623" s="20">
        <f>IF($B623="","",IFERROR(INDEX('Equipment register'!$B$2:$B$501,MATCH($B623,'Equipment register'!$A$2:$A$501,0)),"Not in register"))</f>
        <v/>
      </c>
      <c r="G623" s="17" t="n"/>
      <c r="H623" s="17" t="n"/>
      <c r="L623" s="21">
        <f>IF($A623="","",IF($H623="",TODAY(),$H623)-$A623)</f>
        <v/>
      </c>
      <c r="M623" s="20">
        <f>IF($A623="","",IF($H623&lt;&gt;"","Returned",IF(AND($G623&lt;&gt;"",TODAY()&gt;$G623),"Overdue","Out")))</f>
        <v/>
      </c>
      <c r="N623" s="21">
        <f>IF(OR($A623="",$G623=""),"",MAX(0,IF($H623="",TODAY(),$H623)-$G623))</f>
        <v/>
      </c>
    </row>
    <row r="624">
      <c r="A624" s="17" t="n"/>
      <c r="C624" s="20">
        <f>IF($B624="","",IFERROR(INDEX('Equipment register'!$B$2:$B$501,MATCH($B624,'Equipment register'!$A$2:$A$501,0)),"Not in register"))</f>
        <v/>
      </c>
      <c r="G624" s="17" t="n"/>
      <c r="H624" s="17" t="n"/>
      <c r="L624" s="21">
        <f>IF($A624="","",IF($H624="",TODAY(),$H624)-$A624)</f>
        <v/>
      </c>
      <c r="M624" s="20">
        <f>IF($A624="","",IF($H624&lt;&gt;"","Returned",IF(AND($G624&lt;&gt;"",TODAY()&gt;$G624),"Overdue","Out")))</f>
        <v/>
      </c>
      <c r="N624" s="21">
        <f>IF(OR($A624="",$G624=""),"",MAX(0,IF($H624="",TODAY(),$H624)-$G624))</f>
        <v/>
      </c>
    </row>
    <row r="625">
      <c r="A625" s="17" t="n"/>
      <c r="C625" s="20">
        <f>IF($B625="","",IFERROR(INDEX('Equipment register'!$B$2:$B$501,MATCH($B625,'Equipment register'!$A$2:$A$501,0)),"Not in register"))</f>
        <v/>
      </c>
      <c r="G625" s="17" t="n"/>
      <c r="H625" s="17" t="n"/>
      <c r="L625" s="21">
        <f>IF($A625="","",IF($H625="",TODAY(),$H625)-$A625)</f>
        <v/>
      </c>
      <c r="M625" s="20">
        <f>IF($A625="","",IF($H625&lt;&gt;"","Returned",IF(AND($G625&lt;&gt;"",TODAY()&gt;$G625),"Overdue","Out")))</f>
        <v/>
      </c>
      <c r="N625" s="21">
        <f>IF(OR($A625="",$G625=""),"",MAX(0,IF($H625="",TODAY(),$H625)-$G625))</f>
        <v/>
      </c>
    </row>
    <row r="626">
      <c r="A626" s="17" t="n"/>
      <c r="C626" s="20">
        <f>IF($B626="","",IFERROR(INDEX('Equipment register'!$B$2:$B$501,MATCH($B626,'Equipment register'!$A$2:$A$501,0)),"Not in register"))</f>
        <v/>
      </c>
      <c r="G626" s="17" t="n"/>
      <c r="H626" s="17" t="n"/>
      <c r="L626" s="21">
        <f>IF($A626="","",IF($H626="",TODAY(),$H626)-$A626)</f>
        <v/>
      </c>
      <c r="M626" s="20">
        <f>IF($A626="","",IF($H626&lt;&gt;"","Returned",IF(AND($G626&lt;&gt;"",TODAY()&gt;$G626),"Overdue","Out")))</f>
        <v/>
      </c>
      <c r="N626" s="21">
        <f>IF(OR($A626="",$G626=""),"",MAX(0,IF($H626="",TODAY(),$H626)-$G626))</f>
        <v/>
      </c>
    </row>
    <row r="627">
      <c r="A627" s="17" t="n"/>
      <c r="C627" s="20">
        <f>IF($B627="","",IFERROR(INDEX('Equipment register'!$B$2:$B$501,MATCH($B627,'Equipment register'!$A$2:$A$501,0)),"Not in register"))</f>
        <v/>
      </c>
      <c r="G627" s="17" t="n"/>
      <c r="H627" s="17" t="n"/>
      <c r="L627" s="21">
        <f>IF($A627="","",IF($H627="",TODAY(),$H627)-$A627)</f>
        <v/>
      </c>
      <c r="M627" s="20">
        <f>IF($A627="","",IF($H627&lt;&gt;"","Returned",IF(AND($G627&lt;&gt;"",TODAY()&gt;$G627),"Overdue","Out")))</f>
        <v/>
      </c>
      <c r="N627" s="21">
        <f>IF(OR($A627="",$G627=""),"",MAX(0,IF($H627="",TODAY(),$H627)-$G627))</f>
        <v/>
      </c>
    </row>
    <row r="628">
      <c r="A628" s="17" t="n"/>
      <c r="C628" s="20">
        <f>IF($B628="","",IFERROR(INDEX('Equipment register'!$B$2:$B$501,MATCH($B628,'Equipment register'!$A$2:$A$501,0)),"Not in register"))</f>
        <v/>
      </c>
      <c r="G628" s="17" t="n"/>
      <c r="H628" s="17" t="n"/>
      <c r="L628" s="21">
        <f>IF($A628="","",IF($H628="",TODAY(),$H628)-$A628)</f>
        <v/>
      </c>
      <c r="M628" s="20">
        <f>IF($A628="","",IF($H628&lt;&gt;"","Returned",IF(AND($G628&lt;&gt;"",TODAY()&gt;$G628),"Overdue","Out")))</f>
        <v/>
      </c>
      <c r="N628" s="21">
        <f>IF(OR($A628="",$G628=""),"",MAX(0,IF($H628="",TODAY(),$H628)-$G628))</f>
        <v/>
      </c>
    </row>
    <row r="629">
      <c r="A629" s="17" t="n"/>
      <c r="C629" s="20">
        <f>IF($B629="","",IFERROR(INDEX('Equipment register'!$B$2:$B$501,MATCH($B629,'Equipment register'!$A$2:$A$501,0)),"Not in register"))</f>
        <v/>
      </c>
      <c r="G629" s="17" t="n"/>
      <c r="H629" s="17" t="n"/>
      <c r="L629" s="21">
        <f>IF($A629="","",IF($H629="",TODAY(),$H629)-$A629)</f>
        <v/>
      </c>
      <c r="M629" s="20">
        <f>IF($A629="","",IF($H629&lt;&gt;"","Returned",IF(AND($G629&lt;&gt;"",TODAY()&gt;$G629),"Overdue","Out")))</f>
        <v/>
      </c>
      <c r="N629" s="21">
        <f>IF(OR($A629="",$G629=""),"",MAX(0,IF($H629="",TODAY(),$H629)-$G629))</f>
        <v/>
      </c>
    </row>
    <row r="630">
      <c r="A630" s="17" t="n"/>
      <c r="C630" s="20">
        <f>IF($B630="","",IFERROR(INDEX('Equipment register'!$B$2:$B$501,MATCH($B630,'Equipment register'!$A$2:$A$501,0)),"Not in register"))</f>
        <v/>
      </c>
      <c r="G630" s="17" t="n"/>
      <c r="H630" s="17" t="n"/>
      <c r="L630" s="21">
        <f>IF($A630="","",IF($H630="",TODAY(),$H630)-$A630)</f>
        <v/>
      </c>
      <c r="M630" s="20">
        <f>IF($A630="","",IF($H630&lt;&gt;"","Returned",IF(AND($G630&lt;&gt;"",TODAY()&gt;$G630),"Overdue","Out")))</f>
        <v/>
      </c>
      <c r="N630" s="21">
        <f>IF(OR($A630="",$G630=""),"",MAX(0,IF($H630="",TODAY(),$H630)-$G630))</f>
        <v/>
      </c>
    </row>
    <row r="631">
      <c r="A631" s="17" t="n"/>
      <c r="C631" s="20">
        <f>IF($B631="","",IFERROR(INDEX('Equipment register'!$B$2:$B$501,MATCH($B631,'Equipment register'!$A$2:$A$501,0)),"Not in register"))</f>
        <v/>
      </c>
      <c r="G631" s="17" t="n"/>
      <c r="H631" s="17" t="n"/>
      <c r="L631" s="21">
        <f>IF($A631="","",IF($H631="",TODAY(),$H631)-$A631)</f>
        <v/>
      </c>
      <c r="M631" s="20">
        <f>IF($A631="","",IF($H631&lt;&gt;"","Returned",IF(AND($G631&lt;&gt;"",TODAY()&gt;$G631),"Overdue","Out")))</f>
        <v/>
      </c>
      <c r="N631" s="21">
        <f>IF(OR($A631="",$G631=""),"",MAX(0,IF($H631="",TODAY(),$H631)-$G631))</f>
        <v/>
      </c>
    </row>
    <row r="632">
      <c r="A632" s="17" t="n"/>
      <c r="C632" s="20">
        <f>IF($B632="","",IFERROR(INDEX('Equipment register'!$B$2:$B$501,MATCH($B632,'Equipment register'!$A$2:$A$501,0)),"Not in register"))</f>
        <v/>
      </c>
      <c r="G632" s="17" t="n"/>
      <c r="H632" s="17" t="n"/>
      <c r="L632" s="21">
        <f>IF($A632="","",IF($H632="",TODAY(),$H632)-$A632)</f>
        <v/>
      </c>
      <c r="M632" s="20">
        <f>IF($A632="","",IF($H632&lt;&gt;"","Returned",IF(AND($G632&lt;&gt;"",TODAY()&gt;$G632),"Overdue","Out")))</f>
        <v/>
      </c>
      <c r="N632" s="21">
        <f>IF(OR($A632="",$G632=""),"",MAX(0,IF($H632="",TODAY(),$H632)-$G632))</f>
        <v/>
      </c>
    </row>
    <row r="633">
      <c r="A633" s="17" t="n"/>
      <c r="C633" s="20">
        <f>IF($B633="","",IFERROR(INDEX('Equipment register'!$B$2:$B$501,MATCH($B633,'Equipment register'!$A$2:$A$501,0)),"Not in register"))</f>
        <v/>
      </c>
      <c r="G633" s="17" t="n"/>
      <c r="H633" s="17" t="n"/>
      <c r="L633" s="21">
        <f>IF($A633="","",IF($H633="",TODAY(),$H633)-$A633)</f>
        <v/>
      </c>
      <c r="M633" s="20">
        <f>IF($A633="","",IF($H633&lt;&gt;"","Returned",IF(AND($G633&lt;&gt;"",TODAY()&gt;$G633),"Overdue","Out")))</f>
        <v/>
      </c>
      <c r="N633" s="21">
        <f>IF(OR($A633="",$G633=""),"",MAX(0,IF($H633="",TODAY(),$H633)-$G633))</f>
        <v/>
      </c>
    </row>
    <row r="634">
      <c r="A634" s="17" t="n"/>
      <c r="C634" s="20">
        <f>IF($B634="","",IFERROR(INDEX('Equipment register'!$B$2:$B$501,MATCH($B634,'Equipment register'!$A$2:$A$501,0)),"Not in register"))</f>
        <v/>
      </c>
      <c r="G634" s="17" t="n"/>
      <c r="H634" s="17" t="n"/>
      <c r="L634" s="21">
        <f>IF($A634="","",IF($H634="",TODAY(),$H634)-$A634)</f>
        <v/>
      </c>
      <c r="M634" s="20">
        <f>IF($A634="","",IF($H634&lt;&gt;"","Returned",IF(AND($G634&lt;&gt;"",TODAY()&gt;$G634),"Overdue","Out")))</f>
        <v/>
      </c>
      <c r="N634" s="21">
        <f>IF(OR($A634="",$G634=""),"",MAX(0,IF($H634="",TODAY(),$H634)-$G634))</f>
        <v/>
      </c>
    </row>
    <row r="635">
      <c r="A635" s="17" t="n"/>
      <c r="C635" s="20">
        <f>IF($B635="","",IFERROR(INDEX('Equipment register'!$B$2:$B$501,MATCH($B635,'Equipment register'!$A$2:$A$501,0)),"Not in register"))</f>
        <v/>
      </c>
      <c r="G635" s="17" t="n"/>
      <c r="H635" s="17" t="n"/>
      <c r="L635" s="21">
        <f>IF($A635="","",IF($H635="",TODAY(),$H635)-$A635)</f>
        <v/>
      </c>
      <c r="M635" s="20">
        <f>IF($A635="","",IF($H635&lt;&gt;"","Returned",IF(AND($G635&lt;&gt;"",TODAY()&gt;$G635),"Overdue","Out")))</f>
        <v/>
      </c>
      <c r="N635" s="21">
        <f>IF(OR($A635="",$G635=""),"",MAX(0,IF($H635="",TODAY(),$H635)-$G635))</f>
        <v/>
      </c>
    </row>
    <row r="636">
      <c r="A636" s="17" t="n"/>
      <c r="C636" s="20">
        <f>IF($B636="","",IFERROR(INDEX('Equipment register'!$B$2:$B$501,MATCH($B636,'Equipment register'!$A$2:$A$501,0)),"Not in register"))</f>
        <v/>
      </c>
      <c r="G636" s="17" t="n"/>
      <c r="H636" s="17" t="n"/>
      <c r="L636" s="21">
        <f>IF($A636="","",IF($H636="",TODAY(),$H636)-$A636)</f>
        <v/>
      </c>
      <c r="M636" s="20">
        <f>IF($A636="","",IF($H636&lt;&gt;"","Returned",IF(AND($G636&lt;&gt;"",TODAY()&gt;$G636),"Overdue","Out")))</f>
        <v/>
      </c>
      <c r="N636" s="21">
        <f>IF(OR($A636="",$G636=""),"",MAX(0,IF($H636="",TODAY(),$H636)-$G636))</f>
        <v/>
      </c>
    </row>
    <row r="637">
      <c r="A637" s="17" t="n"/>
      <c r="C637" s="20">
        <f>IF($B637="","",IFERROR(INDEX('Equipment register'!$B$2:$B$501,MATCH($B637,'Equipment register'!$A$2:$A$501,0)),"Not in register"))</f>
        <v/>
      </c>
      <c r="G637" s="17" t="n"/>
      <c r="H637" s="17" t="n"/>
      <c r="L637" s="21">
        <f>IF($A637="","",IF($H637="",TODAY(),$H637)-$A637)</f>
        <v/>
      </c>
      <c r="M637" s="20">
        <f>IF($A637="","",IF($H637&lt;&gt;"","Returned",IF(AND($G637&lt;&gt;"",TODAY()&gt;$G637),"Overdue","Out")))</f>
        <v/>
      </c>
      <c r="N637" s="21">
        <f>IF(OR($A637="",$G637=""),"",MAX(0,IF($H637="",TODAY(),$H637)-$G637))</f>
        <v/>
      </c>
    </row>
    <row r="638">
      <c r="A638" s="17" t="n"/>
      <c r="C638" s="20">
        <f>IF($B638="","",IFERROR(INDEX('Equipment register'!$B$2:$B$501,MATCH($B638,'Equipment register'!$A$2:$A$501,0)),"Not in register"))</f>
        <v/>
      </c>
      <c r="G638" s="17" t="n"/>
      <c r="H638" s="17" t="n"/>
      <c r="L638" s="21">
        <f>IF($A638="","",IF($H638="",TODAY(),$H638)-$A638)</f>
        <v/>
      </c>
      <c r="M638" s="20">
        <f>IF($A638="","",IF($H638&lt;&gt;"","Returned",IF(AND($G638&lt;&gt;"",TODAY()&gt;$G638),"Overdue","Out")))</f>
        <v/>
      </c>
      <c r="N638" s="21">
        <f>IF(OR($A638="",$G638=""),"",MAX(0,IF($H638="",TODAY(),$H638)-$G638))</f>
        <v/>
      </c>
    </row>
    <row r="639">
      <c r="A639" s="17" t="n"/>
      <c r="C639" s="20">
        <f>IF($B639="","",IFERROR(INDEX('Equipment register'!$B$2:$B$501,MATCH($B639,'Equipment register'!$A$2:$A$501,0)),"Not in register"))</f>
        <v/>
      </c>
      <c r="G639" s="17" t="n"/>
      <c r="H639" s="17" t="n"/>
      <c r="L639" s="21">
        <f>IF($A639="","",IF($H639="",TODAY(),$H639)-$A639)</f>
        <v/>
      </c>
      <c r="M639" s="20">
        <f>IF($A639="","",IF($H639&lt;&gt;"","Returned",IF(AND($G639&lt;&gt;"",TODAY()&gt;$G639),"Overdue","Out")))</f>
        <v/>
      </c>
      <c r="N639" s="21">
        <f>IF(OR($A639="",$G639=""),"",MAX(0,IF($H639="",TODAY(),$H639)-$G639))</f>
        <v/>
      </c>
    </row>
    <row r="640">
      <c r="A640" s="17" t="n"/>
      <c r="C640" s="20">
        <f>IF($B640="","",IFERROR(INDEX('Equipment register'!$B$2:$B$501,MATCH($B640,'Equipment register'!$A$2:$A$501,0)),"Not in register"))</f>
        <v/>
      </c>
      <c r="G640" s="17" t="n"/>
      <c r="H640" s="17" t="n"/>
      <c r="L640" s="21">
        <f>IF($A640="","",IF($H640="",TODAY(),$H640)-$A640)</f>
        <v/>
      </c>
      <c r="M640" s="20">
        <f>IF($A640="","",IF($H640&lt;&gt;"","Returned",IF(AND($G640&lt;&gt;"",TODAY()&gt;$G640),"Overdue","Out")))</f>
        <v/>
      </c>
      <c r="N640" s="21">
        <f>IF(OR($A640="",$G640=""),"",MAX(0,IF($H640="",TODAY(),$H640)-$G640))</f>
        <v/>
      </c>
    </row>
    <row r="641">
      <c r="A641" s="17" t="n"/>
      <c r="C641" s="20">
        <f>IF($B641="","",IFERROR(INDEX('Equipment register'!$B$2:$B$501,MATCH($B641,'Equipment register'!$A$2:$A$501,0)),"Not in register"))</f>
        <v/>
      </c>
      <c r="G641" s="17" t="n"/>
      <c r="H641" s="17" t="n"/>
      <c r="L641" s="21">
        <f>IF($A641="","",IF($H641="",TODAY(),$H641)-$A641)</f>
        <v/>
      </c>
      <c r="M641" s="20">
        <f>IF($A641="","",IF($H641&lt;&gt;"","Returned",IF(AND($G641&lt;&gt;"",TODAY()&gt;$G641),"Overdue","Out")))</f>
        <v/>
      </c>
      <c r="N641" s="21">
        <f>IF(OR($A641="",$G641=""),"",MAX(0,IF($H641="",TODAY(),$H641)-$G641))</f>
        <v/>
      </c>
    </row>
    <row r="642">
      <c r="A642" s="17" t="n"/>
      <c r="C642" s="20">
        <f>IF($B642="","",IFERROR(INDEX('Equipment register'!$B$2:$B$501,MATCH($B642,'Equipment register'!$A$2:$A$501,0)),"Not in register"))</f>
        <v/>
      </c>
      <c r="G642" s="17" t="n"/>
      <c r="H642" s="17" t="n"/>
      <c r="L642" s="21">
        <f>IF($A642="","",IF($H642="",TODAY(),$H642)-$A642)</f>
        <v/>
      </c>
      <c r="M642" s="20">
        <f>IF($A642="","",IF($H642&lt;&gt;"","Returned",IF(AND($G642&lt;&gt;"",TODAY()&gt;$G642),"Overdue","Out")))</f>
        <v/>
      </c>
      <c r="N642" s="21">
        <f>IF(OR($A642="",$G642=""),"",MAX(0,IF($H642="",TODAY(),$H642)-$G642))</f>
        <v/>
      </c>
    </row>
    <row r="643">
      <c r="A643" s="17" t="n"/>
      <c r="C643" s="20">
        <f>IF($B643="","",IFERROR(INDEX('Equipment register'!$B$2:$B$501,MATCH($B643,'Equipment register'!$A$2:$A$501,0)),"Not in register"))</f>
        <v/>
      </c>
      <c r="G643" s="17" t="n"/>
      <c r="H643" s="17" t="n"/>
      <c r="L643" s="21">
        <f>IF($A643="","",IF($H643="",TODAY(),$H643)-$A643)</f>
        <v/>
      </c>
      <c r="M643" s="20">
        <f>IF($A643="","",IF($H643&lt;&gt;"","Returned",IF(AND($G643&lt;&gt;"",TODAY()&gt;$G643),"Overdue","Out")))</f>
        <v/>
      </c>
      <c r="N643" s="21">
        <f>IF(OR($A643="",$G643=""),"",MAX(0,IF($H643="",TODAY(),$H643)-$G643))</f>
        <v/>
      </c>
    </row>
    <row r="644">
      <c r="A644" s="17" t="n"/>
      <c r="C644" s="20">
        <f>IF($B644="","",IFERROR(INDEX('Equipment register'!$B$2:$B$501,MATCH($B644,'Equipment register'!$A$2:$A$501,0)),"Not in register"))</f>
        <v/>
      </c>
      <c r="G644" s="17" t="n"/>
      <c r="H644" s="17" t="n"/>
      <c r="L644" s="21">
        <f>IF($A644="","",IF($H644="",TODAY(),$H644)-$A644)</f>
        <v/>
      </c>
      <c r="M644" s="20">
        <f>IF($A644="","",IF($H644&lt;&gt;"","Returned",IF(AND($G644&lt;&gt;"",TODAY()&gt;$G644),"Overdue","Out")))</f>
        <v/>
      </c>
      <c r="N644" s="21">
        <f>IF(OR($A644="",$G644=""),"",MAX(0,IF($H644="",TODAY(),$H644)-$G644))</f>
        <v/>
      </c>
    </row>
    <row r="645">
      <c r="A645" s="17" t="n"/>
      <c r="C645" s="20">
        <f>IF($B645="","",IFERROR(INDEX('Equipment register'!$B$2:$B$501,MATCH($B645,'Equipment register'!$A$2:$A$501,0)),"Not in register"))</f>
        <v/>
      </c>
      <c r="G645" s="17" t="n"/>
      <c r="H645" s="17" t="n"/>
      <c r="L645" s="21">
        <f>IF($A645="","",IF($H645="",TODAY(),$H645)-$A645)</f>
        <v/>
      </c>
      <c r="M645" s="20">
        <f>IF($A645="","",IF($H645&lt;&gt;"","Returned",IF(AND($G645&lt;&gt;"",TODAY()&gt;$G645),"Overdue","Out")))</f>
        <v/>
      </c>
      <c r="N645" s="21">
        <f>IF(OR($A645="",$G645=""),"",MAX(0,IF($H645="",TODAY(),$H645)-$G645))</f>
        <v/>
      </c>
    </row>
    <row r="646">
      <c r="A646" s="17" t="n"/>
      <c r="C646" s="20">
        <f>IF($B646="","",IFERROR(INDEX('Equipment register'!$B$2:$B$501,MATCH($B646,'Equipment register'!$A$2:$A$501,0)),"Not in register"))</f>
        <v/>
      </c>
      <c r="G646" s="17" t="n"/>
      <c r="H646" s="17" t="n"/>
      <c r="L646" s="21">
        <f>IF($A646="","",IF($H646="",TODAY(),$H646)-$A646)</f>
        <v/>
      </c>
      <c r="M646" s="20">
        <f>IF($A646="","",IF($H646&lt;&gt;"","Returned",IF(AND($G646&lt;&gt;"",TODAY()&gt;$G646),"Overdue","Out")))</f>
        <v/>
      </c>
      <c r="N646" s="21">
        <f>IF(OR($A646="",$G646=""),"",MAX(0,IF($H646="",TODAY(),$H646)-$G646))</f>
        <v/>
      </c>
    </row>
    <row r="647">
      <c r="A647" s="17" t="n"/>
      <c r="C647" s="20">
        <f>IF($B647="","",IFERROR(INDEX('Equipment register'!$B$2:$B$501,MATCH($B647,'Equipment register'!$A$2:$A$501,0)),"Not in register"))</f>
        <v/>
      </c>
      <c r="G647" s="17" t="n"/>
      <c r="H647" s="17" t="n"/>
      <c r="L647" s="21">
        <f>IF($A647="","",IF($H647="",TODAY(),$H647)-$A647)</f>
        <v/>
      </c>
      <c r="M647" s="20">
        <f>IF($A647="","",IF($H647&lt;&gt;"","Returned",IF(AND($G647&lt;&gt;"",TODAY()&gt;$G647),"Overdue","Out")))</f>
        <v/>
      </c>
      <c r="N647" s="21">
        <f>IF(OR($A647="",$G647=""),"",MAX(0,IF($H647="",TODAY(),$H647)-$G647))</f>
        <v/>
      </c>
    </row>
    <row r="648">
      <c r="A648" s="17" t="n"/>
      <c r="C648" s="20">
        <f>IF($B648="","",IFERROR(INDEX('Equipment register'!$B$2:$B$501,MATCH($B648,'Equipment register'!$A$2:$A$501,0)),"Not in register"))</f>
        <v/>
      </c>
      <c r="G648" s="17" t="n"/>
      <c r="H648" s="17" t="n"/>
      <c r="L648" s="21">
        <f>IF($A648="","",IF($H648="",TODAY(),$H648)-$A648)</f>
        <v/>
      </c>
      <c r="M648" s="20">
        <f>IF($A648="","",IF($H648&lt;&gt;"","Returned",IF(AND($G648&lt;&gt;"",TODAY()&gt;$G648),"Overdue","Out")))</f>
        <v/>
      </c>
      <c r="N648" s="21">
        <f>IF(OR($A648="",$G648=""),"",MAX(0,IF($H648="",TODAY(),$H648)-$G648))</f>
        <v/>
      </c>
    </row>
    <row r="649">
      <c r="A649" s="17" t="n"/>
      <c r="C649" s="20">
        <f>IF($B649="","",IFERROR(INDEX('Equipment register'!$B$2:$B$501,MATCH($B649,'Equipment register'!$A$2:$A$501,0)),"Not in register"))</f>
        <v/>
      </c>
      <c r="G649" s="17" t="n"/>
      <c r="H649" s="17" t="n"/>
      <c r="L649" s="21">
        <f>IF($A649="","",IF($H649="",TODAY(),$H649)-$A649)</f>
        <v/>
      </c>
      <c r="M649" s="20">
        <f>IF($A649="","",IF($H649&lt;&gt;"","Returned",IF(AND($G649&lt;&gt;"",TODAY()&gt;$G649),"Overdue","Out")))</f>
        <v/>
      </c>
      <c r="N649" s="21">
        <f>IF(OR($A649="",$G649=""),"",MAX(0,IF($H649="",TODAY(),$H649)-$G649))</f>
        <v/>
      </c>
    </row>
    <row r="650">
      <c r="A650" s="17" t="n"/>
      <c r="C650" s="20">
        <f>IF($B650="","",IFERROR(INDEX('Equipment register'!$B$2:$B$501,MATCH($B650,'Equipment register'!$A$2:$A$501,0)),"Not in register"))</f>
        <v/>
      </c>
      <c r="G650" s="17" t="n"/>
      <c r="H650" s="17" t="n"/>
      <c r="L650" s="21">
        <f>IF($A650="","",IF($H650="",TODAY(),$H650)-$A650)</f>
        <v/>
      </c>
      <c r="M650" s="20">
        <f>IF($A650="","",IF($H650&lt;&gt;"","Returned",IF(AND($G650&lt;&gt;"",TODAY()&gt;$G650),"Overdue","Out")))</f>
        <v/>
      </c>
      <c r="N650" s="21">
        <f>IF(OR($A650="",$G650=""),"",MAX(0,IF($H650="",TODAY(),$H650)-$G650))</f>
        <v/>
      </c>
    </row>
    <row r="651">
      <c r="A651" s="17" t="n"/>
      <c r="C651" s="20">
        <f>IF($B651="","",IFERROR(INDEX('Equipment register'!$B$2:$B$501,MATCH($B651,'Equipment register'!$A$2:$A$501,0)),"Not in register"))</f>
        <v/>
      </c>
      <c r="G651" s="17" t="n"/>
      <c r="H651" s="17" t="n"/>
      <c r="L651" s="21">
        <f>IF($A651="","",IF($H651="",TODAY(),$H651)-$A651)</f>
        <v/>
      </c>
      <c r="M651" s="20">
        <f>IF($A651="","",IF($H651&lt;&gt;"","Returned",IF(AND($G651&lt;&gt;"",TODAY()&gt;$G651),"Overdue","Out")))</f>
        <v/>
      </c>
      <c r="N651" s="21">
        <f>IF(OR($A651="",$G651=""),"",MAX(0,IF($H651="",TODAY(),$H651)-$G651))</f>
        <v/>
      </c>
    </row>
    <row r="652">
      <c r="A652" s="17" t="n"/>
      <c r="C652" s="20">
        <f>IF($B652="","",IFERROR(INDEX('Equipment register'!$B$2:$B$501,MATCH($B652,'Equipment register'!$A$2:$A$501,0)),"Not in register"))</f>
        <v/>
      </c>
      <c r="G652" s="17" t="n"/>
      <c r="H652" s="17" t="n"/>
      <c r="L652" s="21">
        <f>IF($A652="","",IF($H652="",TODAY(),$H652)-$A652)</f>
        <v/>
      </c>
      <c r="M652" s="20">
        <f>IF($A652="","",IF($H652&lt;&gt;"","Returned",IF(AND($G652&lt;&gt;"",TODAY()&gt;$G652),"Overdue","Out")))</f>
        <v/>
      </c>
      <c r="N652" s="21">
        <f>IF(OR($A652="",$G652=""),"",MAX(0,IF($H652="",TODAY(),$H652)-$G652))</f>
        <v/>
      </c>
    </row>
    <row r="653">
      <c r="A653" s="17" t="n"/>
      <c r="C653" s="20">
        <f>IF($B653="","",IFERROR(INDEX('Equipment register'!$B$2:$B$501,MATCH($B653,'Equipment register'!$A$2:$A$501,0)),"Not in register"))</f>
        <v/>
      </c>
      <c r="G653" s="17" t="n"/>
      <c r="H653" s="17" t="n"/>
      <c r="L653" s="21">
        <f>IF($A653="","",IF($H653="",TODAY(),$H653)-$A653)</f>
        <v/>
      </c>
      <c r="M653" s="20">
        <f>IF($A653="","",IF($H653&lt;&gt;"","Returned",IF(AND($G653&lt;&gt;"",TODAY()&gt;$G653),"Overdue","Out")))</f>
        <v/>
      </c>
      <c r="N653" s="21">
        <f>IF(OR($A653="",$G653=""),"",MAX(0,IF($H653="",TODAY(),$H653)-$G653))</f>
        <v/>
      </c>
    </row>
    <row r="654">
      <c r="A654" s="17" t="n"/>
      <c r="C654" s="20">
        <f>IF($B654="","",IFERROR(INDEX('Equipment register'!$B$2:$B$501,MATCH($B654,'Equipment register'!$A$2:$A$501,0)),"Not in register"))</f>
        <v/>
      </c>
      <c r="G654" s="17" t="n"/>
      <c r="H654" s="17" t="n"/>
      <c r="L654" s="21">
        <f>IF($A654="","",IF($H654="",TODAY(),$H654)-$A654)</f>
        <v/>
      </c>
      <c r="M654" s="20">
        <f>IF($A654="","",IF($H654&lt;&gt;"","Returned",IF(AND($G654&lt;&gt;"",TODAY()&gt;$G654),"Overdue","Out")))</f>
        <v/>
      </c>
      <c r="N654" s="21">
        <f>IF(OR($A654="",$G654=""),"",MAX(0,IF($H654="",TODAY(),$H654)-$G654))</f>
        <v/>
      </c>
    </row>
    <row r="655">
      <c r="A655" s="17" t="n"/>
      <c r="C655" s="20">
        <f>IF($B655="","",IFERROR(INDEX('Equipment register'!$B$2:$B$501,MATCH($B655,'Equipment register'!$A$2:$A$501,0)),"Not in register"))</f>
        <v/>
      </c>
      <c r="G655" s="17" t="n"/>
      <c r="H655" s="17" t="n"/>
      <c r="L655" s="21">
        <f>IF($A655="","",IF($H655="",TODAY(),$H655)-$A655)</f>
        <v/>
      </c>
      <c r="M655" s="20">
        <f>IF($A655="","",IF($H655&lt;&gt;"","Returned",IF(AND($G655&lt;&gt;"",TODAY()&gt;$G655),"Overdue","Out")))</f>
        <v/>
      </c>
      <c r="N655" s="21">
        <f>IF(OR($A655="",$G655=""),"",MAX(0,IF($H655="",TODAY(),$H655)-$G655))</f>
        <v/>
      </c>
    </row>
    <row r="656">
      <c r="A656" s="17" t="n"/>
      <c r="C656" s="20">
        <f>IF($B656="","",IFERROR(INDEX('Equipment register'!$B$2:$B$501,MATCH($B656,'Equipment register'!$A$2:$A$501,0)),"Not in register"))</f>
        <v/>
      </c>
      <c r="G656" s="17" t="n"/>
      <c r="H656" s="17" t="n"/>
      <c r="L656" s="21">
        <f>IF($A656="","",IF($H656="",TODAY(),$H656)-$A656)</f>
        <v/>
      </c>
      <c r="M656" s="20">
        <f>IF($A656="","",IF($H656&lt;&gt;"","Returned",IF(AND($G656&lt;&gt;"",TODAY()&gt;$G656),"Overdue","Out")))</f>
        <v/>
      </c>
      <c r="N656" s="21">
        <f>IF(OR($A656="",$G656=""),"",MAX(0,IF($H656="",TODAY(),$H656)-$G656))</f>
        <v/>
      </c>
    </row>
    <row r="657">
      <c r="A657" s="17" t="n"/>
      <c r="C657" s="20">
        <f>IF($B657="","",IFERROR(INDEX('Equipment register'!$B$2:$B$501,MATCH($B657,'Equipment register'!$A$2:$A$501,0)),"Not in register"))</f>
        <v/>
      </c>
      <c r="G657" s="17" t="n"/>
      <c r="H657" s="17" t="n"/>
      <c r="L657" s="21">
        <f>IF($A657="","",IF($H657="",TODAY(),$H657)-$A657)</f>
        <v/>
      </c>
      <c r="M657" s="20">
        <f>IF($A657="","",IF($H657&lt;&gt;"","Returned",IF(AND($G657&lt;&gt;"",TODAY()&gt;$G657),"Overdue","Out")))</f>
        <v/>
      </c>
      <c r="N657" s="21">
        <f>IF(OR($A657="",$G657=""),"",MAX(0,IF($H657="",TODAY(),$H657)-$G657))</f>
        <v/>
      </c>
    </row>
    <row r="658">
      <c r="A658" s="17" t="n"/>
      <c r="C658" s="20">
        <f>IF($B658="","",IFERROR(INDEX('Equipment register'!$B$2:$B$501,MATCH($B658,'Equipment register'!$A$2:$A$501,0)),"Not in register"))</f>
        <v/>
      </c>
      <c r="G658" s="17" t="n"/>
      <c r="H658" s="17" t="n"/>
      <c r="L658" s="21">
        <f>IF($A658="","",IF($H658="",TODAY(),$H658)-$A658)</f>
        <v/>
      </c>
      <c r="M658" s="20">
        <f>IF($A658="","",IF($H658&lt;&gt;"","Returned",IF(AND($G658&lt;&gt;"",TODAY()&gt;$G658),"Overdue","Out")))</f>
        <v/>
      </c>
      <c r="N658" s="21">
        <f>IF(OR($A658="",$G658=""),"",MAX(0,IF($H658="",TODAY(),$H658)-$G658))</f>
        <v/>
      </c>
    </row>
    <row r="659">
      <c r="A659" s="17" t="n"/>
      <c r="C659" s="20">
        <f>IF($B659="","",IFERROR(INDEX('Equipment register'!$B$2:$B$501,MATCH($B659,'Equipment register'!$A$2:$A$501,0)),"Not in register"))</f>
        <v/>
      </c>
      <c r="G659" s="17" t="n"/>
      <c r="H659" s="17" t="n"/>
      <c r="L659" s="21">
        <f>IF($A659="","",IF($H659="",TODAY(),$H659)-$A659)</f>
        <v/>
      </c>
      <c r="M659" s="20">
        <f>IF($A659="","",IF($H659&lt;&gt;"","Returned",IF(AND($G659&lt;&gt;"",TODAY()&gt;$G659),"Overdue","Out")))</f>
        <v/>
      </c>
      <c r="N659" s="21">
        <f>IF(OR($A659="",$G659=""),"",MAX(0,IF($H659="",TODAY(),$H659)-$G659))</f>
        <v/>
      </c>
    </row>
    <row r="660">
      <c r="A660" s="17" t="n"/>
      <c r="C660" s="20">
        <f>IF($B660="","",IFERROR(INDEX('Equipment register'!$B$2:$B$501,MATCH($B660,'Equipment register'!$A$2:$A$501,0)),"Not in register"))</f>
        <v/>
      </c>
      <c r="G660" s="17" t="n"/>
      <c r="H660" s="17" t="n"/>
      <c r="L660" s="21">
        <f>IF($A660="","",IF($H660="",TODAY(),$H660)-$A660)</f>
        <v/>
      </c>
      <c r="M660" s="20">
        <f>IF($A660="","",IF($H660&lt;&gt;"","Returned",IF(AND($G660&lt;&gt;"",TODAY()&gt;$G660),"Overdue","Out")))</f>
        <v/>
      </c>
      <c r="N660" s="21">
        <f>IF(OR($A660="",$G660=""),"",MAX(0,IF($H660="",TODAY(),$H660)-$G660))</f>
        <v/>
      </c>
    </row>
    <row r="661">
      <c r="A661" s="17" t="n"/>
      <c r="C661" s="20">
        <f>IF($B661="","",IFERROR(INDEX('Equipment register'!$B$2:$B$501,MATCH($B661,'Equipment register'!$A$2:$A$501,0)),"Not in register"))</f>
        <v/>
      </c>
      <c r="G661" s="17" t="n"/>
      <c r="H661" s="17" t="n"/>
      <c r="L661" s="21">
        <f>IF($A661="","",IF($H661="",TODAY(),$H661)-$A661)</f>
        <v/>
      </c>
      <c r="M661" s="20">
        <f>IF($A661="","",IF($H661&lt;&gt;"","Returned",IF(AND($G661&lt;&gt;"",TODAY()&gt;$G661),"Overdue","Out")))</f>
        <v/>
      </c>
      <c r="N661" s="21">
        <f>IF(OR($A661="",$G661=""),"",MAX(0,IF($H661="",TODAY(),$H661)-$G661))</f>
        <v/>
      </c>
    </row>
    <row r="662">
      <c r="A662" s="17" t="n"/>
      <c r="C662" s="20">
        <f>IF($B662="","",IFERROR(INDEX('Equipment register'!$B$2:$B$501,MATCH($B662,'Equipment register'!$A$2:$A$501,0)),"Not in register"))</f>
        <v/>
      </c>
      <c r="G662" s="17" t="n"/>
      <c r="H662" s="17" t="n"/>
      <c r="L662" s="21">
        <f>IF($A662="","",IF($H662="",TODAY(),$H662)-$A662)</f>
        <v/>
      </c>
      <c r="M662" s="20">
        <f>IF($A662="","",IF($H662&lt;&gt;"","Returned",IF(AND($G662&lt;&gt;"",TODAY()&gt;$G662),"Overdue","Out")))</f>
        <v/>
      </c>
      <c r="N662" s="21">
        <f>IF(OR($A662="",$G662=""),"",MAX(0,IF($H662="",TODAY(),$H662)-$G662))</f>
        <v/>
      </c>
    </row>
    <row r="663">
      <c r="A663" s="17" t="n"/>
      <c r="C663" s="20">
        <f>IF($B663="","",IFERROR(INDEX('Equipment register'!$B$2:$B$501,MATCH($B663,'Equipment register'!$A$2:$A$501,0)),"Not in register"))</f>
        <v/>
      </c>
      <c r="G663" s="17" t="n"/>
      <c r="H663" s="17" t="n"/>
      <c r="L663" s="21">
        <f>IF($A663="","",IF($H663="",TODAY(),$H663)-$A663)</f>
        <v/>
      </c>
      <c r="M663" s="20">
        <f>IF($A663="","",IF($H663&lt;&gt;"","Returned",IF(AND($G663&lt;&gt;"",TODAY()&gt;$G663),"Overdue","Out")))</f>
        <v/>
      </c>
      <c r="N663" s="21">
        <f>IF(OR($A663="",$G663=""),"",MAX(0,IF($H663="",TODAY(),$H663)-$G663))</f>
        <v/>
      </c>
    </row>
    <row r="664">
      <c r="A664" s="17" t="n"/>
      <c r="C664" s="20">
        <f>IF($B664="","",IFERROR(INDEX('Equipment register'!$B$2:$B$501,MATCH($B664,'Equipment register'!$A$2:$A$501,0)),"Not in register"))</f>
        <v/>
      </c>
      <c r="G664" s="17" t="n"/>
      <c r="H664" s="17" t="n"/>
      <c r="L664" s="21">
        <f>IF($A664="","",IF($H664="",TODAY(),$H664)-$A664)</f>
        <v/>
      </c>
      <c r="M664" s="20">
        <f>IF($A664="","",IF($H664&lt;&gt;"","Returned",IF(AND($G664&lt;&gt;"",TODAY()&gt;$G664),"Overdue","Out")))</f>
        <v/>
      </c>
      <c r="N664" s="21">
        <f>IF(OR($A664="",$G664=""),"",MAX(0,IF($H664="",TODAY(),$H664)-$G664))</f>
        <v/>
      </c>
    </row>
    <row r="665">
      <c r="A665" s="17" t="n"/>
      <c r="C665" s="20">
        <f>IF($B665="","",IFERROR(INDEX('Equipment register'!$B$2:$B$501,MATCH($B665,'Equipment register'!$A$2:$A$501,0)),"Not in register"))</f>
        <v/>
      </c>
      <c r="G665" s="17" t="n"/>
      <c r="H665" s="17" t="n"/>
      <c r="L665" s="21">
        <f>IF($A665="","",IF($H665="",TODAY(),$H665)-$A665)</f>
        <v/>
      </c>
      <c r="M665" s="20">
        <f>IF($A665="","",IF($H665&lt;&gt;"","Returned",IF(AND($G665&lt;&gt;"",TODAY()&gt;$G665),"Overdue","Out")))</f>
        <v/>
      </c>
      <c r="N665" s="21">
        <f>IF(OR($A665="",$G665=""),"",MAX(0,IF($H665="",TODAY(),$H665)-$G665))</f>
        <v/>
      </c>
    </row>
    <row r="666">
      <c r="A666" s="17" t="n"/>
      <c r="C666" s="20">
        <f>IF($B666="","",IFERROR(INDEX('Equipment register'!$B$2:$B$501,MATCH($B666,'Equipment register'!$A$2:$A$501,0)),"Not in register"))</f>
        <v/>
      </c>
      <c r="G666" s="17" t="n"/>
      <c r="H666" s="17" t="n"/>
      <c r="L666" s="21">
        <f>IF($A666="","",IF($H666="",TODAY(),$H666)-$A666)</f>
        <v/>
      </c>
      <c r="M666" s="20">
        <f>IF($A666="","",IF($H666&lt;&gt;"","Returned",IF(AND($G666&lt;&gt;"",TODAY()&gt;$G666),"Overdue","Out")))</f>
        <v/>
      </c>
      <c r="N666" s="21">
        <f>IF(OR($A666="",$G666=""),"",MAX(0,IF($H666="",TODAY(),$H666)-$G666))</f>
        <v/>
      </c>
    </row>
    <row r="667">
      <c r="A667" s="17" t="n"/>
      <c r="C667" s="20">
        <f>IF($B667="","",IFERROR(INDEX('Equipment register'!$B$2:$B$501,MATCH($B667,'Equipment register'!$A$2:$A$501,0)),"Not in register"))</f>
        <v/>
      </c>
      <c r="G667" s="17" t="n"/>
      <c r="H667" s="17" t="n"/>
      <c r="L667" s="21">
        <f>IF($A667="","",IF($H667="",TODAY(),$H667)-$A667)</f>
        <v/>
      </c>
      <c r="M667" s="20">
        <f>IF($A667="","",IF($H667&lt;&gt;"","Returned",IF(AND($G667&lt;&gt;"",TODAY()&gt;$G667),"Overdue","Out")))</f>
        <v/>
      </c>
      <c r="N667" s="21">
        <f>IF(OR($A667="",$G667=""),"",MAX(0,IF($H667="",TODAY(),$H667)-$G667))</f>
        <v/>
      </c>
    </row>
    <row r="668">
      <c r="A668" s="17" t="n"/>
      <c r="C668" s="20">
        <f>IF($B668="","",IFERROR(INDEX('Equipment register'!$B$2:$B$501,MATCH($B668,'Equipment register'!$A$2:$A$501,0)),"Not in register"))</f>
        <v/>
      </c>
      <c r="G668" s="17" t="n"/>
      <c r="H668" s="17" t="n"/>
      <c r="L668" s="21">
        <f>IF($A668="","",IF($H668="",TODAY(),$H668)-$A668)</f>
        <v/>
      </c>
      <c r="M668" s="20">
        <f>IF($A668="","",IF($H668&lt;&gt;"","Returned",IF(AND($G668&lt;&gt;"",TODAY()&gt;$G668),"Overdue","Out")))</f>
        <v/>
      </c>
      <c r="N668" s="21">
        <f>IF(OR($A668="",$G668=""),"",MAX(0,IF($H668="",TODAY(),$H668)-$G668))</f>
        <v/>
      </c>
    </row>
    <row r="669">
      <c r="A669" s="17" t="n"/>
      <c r="C669" s="20">
        <f>IF($B669="","",IFERROR(INDEX('Equipment register'!$B$2:$B$501,MATCH($B669,'Equipment register'!$A$2:$A$501,0)),"Not in register"))</f>
        <v/>
      </c>
      <c r="G669" s="17" t="n"/>
      <c r="H669" s="17" t="n"/>
      <c r="L669" s="21">
        <f>IF($A669="","",IF($H669="",TODAY(),$H669)-$A669)</f>
        <v/>
      </c>
      <c r="M669" s="20">
        <f>IF($A669="","",IF($H669&lt;&gt;"","Returned",IF(AND($G669&lt;&gt;"",TODAY()&gt;$G669),"Overdue","Out")))</f>
        <v/>
      </c>
      <c r="N669" s="21">
        <f>IF(OR($A669="",$G669=""),"",MAX(0,IF($H669="",TODAY(),$H669)-$G669))</f>
        <v/>
      </c>
    </row>
    <row r="670">
      <c r="A670" s="17" t="n"/>
      <c r="C670" s="20">
        <f>IF($B670="","",IFERROR(INDEX('Equipment register'!$B$2:$B$501,MATCH($B670,'Equipment register'!$A$2:$A$501,0)),"Not in register"))</f>
        <v/>
      </c>
      <c r="G670" s="17" t="n"/>
      <c r="H670" s="17" t="n"/>
      <c r="L670" s="21">
        <f>IF($A670="","",IF($H670="",TODAY(),$H670)-$A670)</f>
        <v/>
      </c>
      <c r="M670" s="20">
        <f>IF($A670="","",IF($H670&lt;&gt;"","Returned",IF(AND($G670&lt;&gt;"",TODAY()&gt;$G670),"Overdue","Out")))</f>
        <v/>
      </c>
      <c r="N670" s="21">
        <f>IF(OR($A670="",$G670=""),"",MAX(0,IF($H670="",TODAY(),$H670)-$G670))</f>
        <v/>
      </c>
    </row>
    <row r="671">
      <c r="A671" s="17" t="n"/>
      <c r="C671" s="20">
        <f>IF($B671="","",IFERROR(INDEX('Equipment register'!$B$2:$B$501,MATCH($B671,'Equipment register'!$A$2:$A$501,0)),"Not in register"))</f>
        <v/>
      </c>
      <c r="G671" s="17" t="n"/>
      <c r="H671" s="17" t="n"/>
      <c r="L671" s="21">
        <f>IF($A671="","",IF($H671="",TODAY(),$H671)-$A671)</f>
        <v/>
      </c>
      <c r="M671" s="20">
        <f>IF($A671="","",IF($H671&lt;&gt;"","Returned",IF(AND($G671&lt;&gt;"",TODAY()&gt;$G671),"Overdue","Out")))</f>
        <v/>
      </c>
      <c r="N671" s="21">
        <f>IF(OR($A671="",$G671=""),"",MAX(0,IF($H671="",TODAY(),$H671)-$G671))</f>
        <v/>
      </c>
    </row>
    <row r="672">
      <c r="A672" s="17" t="n"/>
      <c r="C672" s="20">
        <f>IF($B672="","",IFERROR(INDEX('Equipment register'!$B$2:$B$501,MATCH($B672,'Equipment register'!$A$2:$A$501,0)),"Not in register"))</f>
        <v/>
      </c>
      <c r="G672" s="17" t="n"/>
      <c r="H672" s="17" t="n"/>
      <c r="L672" s="21">
        <f>IF($A672="","",IF($H672="",TODAY(),$H672)-$A672)</f>
        <v/>
      </c>
      <c r="M672" s="20">
        <f>IF($A672="","",IF($H672&lt;&gt;"","Returned",IF(AND($G672&lt;&gt;"",TODAY()&gt;$G672),"Overdue","Out")))</f>
        <v/>
      </c>
      <c r="N672" s="21">
        <f>IF(OR($A672="",$G672=""),"",MAX(0,IF($H672="",TODAY(),$H672)-$G672))</f>
        <v/>
      </c>
    </row>
    <row r="673">
      <c r="A673" s="17" t="n"/>
      <c r="C673" s="20">
        <f>IF($B673="","",IFERROR(INDEX('Equipment register'!$B$2:$B$501,MATCH($B673,'Equipment register'!$A$2:$A$501,0)),"Not in register"))</f>
        <v/>
      </c>
      <c r="G673" s="17" t="n"/>
      <c r="H673" s="17" t="n"/>
      <c r="L673" s="21">
        <f>IF($A673="","",IF($H673="",TODAY(),$H673)-$A673)</f>
        <v/>
      </c>
      <c r="M673" s="20">
        <f>IF($A673="","",IF($H673&lt;&gt;"","Returned",IF(AND($G673&lt;&gt;"",TODAY()&gt;$G673),"Overdue","Out")))</f>
        <v/>
      </c>
      <c r="N673" s="21">
        <f>IF(OR($A673="",$G673=""),"",MAX(0,IF($H673="",TODAY(),$H673)-$G673))</f>
        <v/>
      </c>
    </row>
    <row r="674">
      <c r="A674" s="17" t="n"/>
      <c r="C674" s="20">
        <f>IF($B674="","",IFERROR(INDEX('Equipment register'!$B$2:$B$501,MATCH($B674,'Equipment register'!$A$2:$A$501,0)),"Not in register"))</f>
        <v/>
      </c>
      <c r="G674" s="17" t="n"/>
      <c r="H674" s="17" t="n"/>
      <c r="L674" s="21">
        <f>IF($A674="","",IF($H674="",TODAY(),$H674)-$A674)</f>
        <v/>
      </c>
      <c r="M674" s="20">
        <f>IF($A674="","",IF($H674&lt;&gt;"","Returned",IF(AND($G674&lt;&gt;"",TODAY()&gt;$G674),"Overdue","Out")))</f>
        <v/>
      </c>
      <c r="N674" s="21">
        <f>IF(OR($A674="",$G674=""),"",MAX(0,IF($H674="",TODAY(),$H674)-$G674))</f>
        <v/>
      </c>
    </row>
    <row r="675">
      <c r="A675" s="17" t="n"/>
      <c r="C675" s="20">
        <f>IF($B675="","",IFERROR(INDEX('Equipment register'!$B$2:$B$501,MATCH($B675,'Equipment register'!$A$2:$A$501,0)),"Not in register"))</f>
        <v/>
      </c>
      <c r="G675" s="17" t="n"/>
      <c r="H675" s="17" t="n"/>
      <c r="L675" s="21">
        <f>IF($A675="","",IF($H675="",TODAY(),$H675)-$A675)</f>
        <v/>
      </c>
      <c r="M675" s="20">
        <f>IF($A675="","",IF($H675&lt;&gt;"","Returned",IF(AND($G675&lt;&gt;"",TODAY()&gt;$G675),"Overdue","Out")))</f>
        <v/>
      </c>
      <c r="N675" s="21">
        <f>IF(OR($A675="",$G675=""),"",MAX(0,IF($H675="",TODAY(),$H675)-$G675))</f>
        <v/>
      </c>
    </row>
    <row r="676">
      <c r="A676" s="17" t="n"/>
      <c r="C676" s="20">
        <f>IF($B676="","",IFERROR(INDEX('Equipment register'!$B$2:$B$501,MATCH($B676,'Equipment register'!$A$2:$A$501,0)),"Not in register"))</f>
        <v/>
      </c>
      <c r="G676" s="17" t="n"/>
      <c r="H676" s="17" t="n"/>
      <c r="L676" s="21">
        <f>IF($A676="","",IF($H676="",TODAY(),$H676)-$A676)</f>
        <v/>
      </c>
      <c r="M676" s="20">
        <f>IF($A676="","",IF($H676&lt;&gt;"","Returned",IF(AND($G676&lt;&gt;"",TODAY()&gt;$G676),"Overdue","Out")))</f>
        <v/>
      </c>
      <c r="N676" s="21">
        <f>IF(OR($A676="",$G676=""),"",MAX(0,IF($H676="",TODAY(),$H676)-$G676))</f>
        <v/>
      </c>
    </row>
    <row r="677">
      <c r="A677" s="17" t="n"/>
      <c r="C677" s="20">
        <f>IF($B677="","",IFERROR(INDEX('Equipment register'!$B$2:$B$501,MATCH($B677,'Equipment register'!$A$2:$A$501,0)),"Not in register"))</f>
        <v/>
      </c>
      <c r="G677" s="17" t="n"/>
      <c r="H677" s="17" t="n"/>
      <c r="L677" s="21">
        <f>IF($A677="","",IF($H677="",TODAY(),$H677)-$A677)</f>
        <v/>
      </c>
      <c r="M677" s="20">
        <f>IF($A677="","",IF($H677&lt;&gt;"","Returned",IF(AND($G677&lt;&gt;"",TODAY()&gt;$G677),"Overdue","Out")))</f>
        <v/>
      </c>
      <c r="N677" s="21">
        <f>IF(OR($A677="",$G677=""),"",MAX(0,IF($H677="",TODAY(),$H677)-$G677))</f>
        <v/>
      </c>
    </row>
    <row r="678">
      <c r="A678" s="17" t="n"/>
      <c r="C678" s="20">
        <f>IF($B678="","",IFERROR(INDEX('Equipment register'!$B$2:$B$501,MATCH($B678,'Equipment register'!$A$2:$A$501,0)),"Not in register"))</f>
        <v/>
      </c>
      <c r="G678" s="17" t="n"/>
      <c r="H678" s="17" t="n"/>
      <c r="L678" s="21">
        <f>IF($A678="","",IF($H678="",TODAY(),$H678)-$A678)</f>
        <v/>
      </c>
      <c r="M678" s="20">
        <f>IF($A678="","",IF($H678&lt;&gt;"","Returned",IF(AND($G678&lt;&gt;"",TODAY()&gt;$G678),"Overdue","Out")))</f>
        <v/>
      </c>
      <c r="N678" s="21">
        <f>IF(OR($A678="",$G678=""),"",MAX(0,IF($H678="",TODAY(),$H678)-$G678))</f>
        <v/>
      </c>
    </row>
    <row r="679">
      <c r="A679" s="17" t="n"/>
      <c r="C679" s="20">
        <f>IF($B679="","",IFERROR(INDEX('Equipment register'!$B$2:$B$501,MATCH($B679,'Equipment register'!$A$2:$A$501,0)),"Not in register"))</f>
        <v/>
      </c>
      <c r="G679" s="17" t="n"/>
      <c r="H679" s="17" t="n"/>
      <c r="L679" s="21">
        <f>IF($A679="","",IF($H679="",TODAY(),$H679)-$A679)</f>
        <v/>
      </c>
      <c r="M679" s="20">
        <f>IF($A679="","",IF($H679&lt;&gt;"","Returned",IF(AND($G679&lt;&gt;"",TODAY()&gt;$G679),"Overdue","Out")))</f>
        <v/>
      </c>
      <c r="N679" s="21">
        <f>IF(OR($A679="",$G679=""),"",MAX(0,IF($H679="",TODAY(),$H679)-$G679))</f>
        <v/>
      </c>
    </row>
    <row r="680">
      <c r="A680" s="17" t="n"/>
      <c r="C680" s="20">
        <f>IF($B680="","",IFERROR(INDEX('Equipment register'!$B$2:$B$501,MATCH($B680,'Equipment register'!$A$2:$A$501,0)),"Not in register"))</f>
        <v/>
      </c>
      <c r="G680" s="17" t="n"/>
      <c r="H680" s="17" t="n"/>
      <c r="L680" s="21">
        <f>IF($A680="","",IF($H680="",TODAY(),$H680)-$A680)</f>
        <v/>
      </c>
      <c r="M680" s="20">
        <f>IF($A680="","",IF($H680&lt;&gt;"","Returned",IF(AND($G680&lt;&gt;"",TODAY()&gt;$G680),"Overdue","Out")))</f>
        <v/>
      </c>
      <c r="N680" s="21">
        <f>IF(OR($A680="",$G680=""),"",MAX(0,IF($H680="",TODAY(),$H680)-$G680))</f>
        <v/>
      </c>
    </row>
    <row r="681">
      <c r="A681" s="17" t="n"/>
      <c r="C681" s="20">
        <f>IF($B681="","",IFERROR(INDEX('Equipment register'!$B$2:$B$501,MATCH($B681,'Equipment register'!$A$2:$A$501,0)),"Not in register"))</f>
        <v/>
      </c>
      <c r="G681" s="17" t="n"/>
      <c r="H681" s="17" t="n"/>
      <c r="L681" s="21">
        <f>IF($A681="","",IF($H681="",TODAY(),$H681)-$A681)</f>
        <v/>
      </c>
      <c r="M681" s="20">
        <f>IF($A681="","",IF($H681&lt;&gt;"","Returned",IF(AND($G681&lt;&gt;"",TODAY()&gt;$G681),"Overdue","Out")))</f>
        <v/>
      </c>
      <c r="N681" s="21">
        <f>IF(OR($A681="",$G681=""),"",MAX(0,IF($H681="",TODAY(),$H681)-$G681))</f>
        <v/>
      </c>
    </row>
    <row r="682">
      <c r="A682" s="17" t="n"/>
      <c r="C682" s="20">
        <f>IF($B682="","",IFERROR(INDEX('Equipment register'!$B$2:$B$501,MATCH($B682,'Equipment register'!$A$2:$A$501,0)),"Not in register"))</f>
        <v/>
      </c>
      <c r="G682" s="17" t="n"/>
      <c r="H682" s="17" t="n"/>
      <c r="L682" s="21">
        <f>IF($A682="","",IF($H682="",TODAY(),$H682)-$A682)</f>
        <v/>
      </c>
      <c r="M682" s="20">
        <f>IF($A682="","",IF($H682&lt;&gt;"","Returned",IF(AND($G682&lt;&gt;"",TODAY()&gt;$G682),"Overdue","Out")))</f>
        <v/>
      </c>
      <c r="N682" s="21">
        <f>IF(OR($A682="",$G682=""),"",MAX(0,IF($H682="",TODAY(),$H682)-$G682))</f>
        <v/>
      </c>
    </row>
    <row r="683">
      <c r="A683" s="17" t="n"/>
      <c r="C683" s="20">
        <f>IF($B683="","",IFERROR(INDEX('Equipment register'!$B$2:$B$501,MATCH($B683,'Equipment register'!$A$2:$A$501,0)),"Not in register"))</f>
        <v/>
      </c>
      <c r="G683" s="17" t="n"/>
      <c r="H683" s="17" t="n"/>
      <c r="L683" s="21">
        <f>IF($A683="","",IF($H683="",TODAY(),$H683)-$A683)</f>
        <v/>
      </c>
      <c r="M683" s="20">
        <f>IF($A683="","",IF($H683&lt;&gt;"","Returned",IF(AND($G683&lt;&gt;"",TODAY()&gt;$G683),"Overdue","Out")))</f>
        <v/>
      </c>
      <c r="N683" s="21">
        <f>IF(OR($A683="",$G683=""),"",MAX(0,IF($H683="",TODAY(),$H683)-$G683))</f>
        <v/>
      </c>
    </row>
    <row r="684">
      <c r="A684" s="17" t="n"/>
      <c r="C684" s="20">
        <f>IF($B684="","",IFERROR(INDEX('Equipment register'!$B$2:$B$501,MATCH($B684,'Equipment register'!$A$2:$A$501,0)),"Not in register"))</f>
        <v/>
      </c>
      <c r="G684" s="17" t="n"/>
      <c r="H684" s="17" t="n"/>
      <c r="L684" s="21">
        <f>IF($A684="","",IF($H684="",TODAY(),$H684)-$A684)</f>
        <v/>
      </c>
      <c r="M684" s="20">
        <f>IF($A684="","",IF($H684&lt;&gt;"","Returned",IF(AND($G684&lt;&gt;"",TODAY()&gt;$G684),"Overdue","Out")))</f>
        <v/>
      </c>
      <c r="N684" s="21">
        <f>IF(OR($A684="",$G684=""),"",MAX(0,IF($H684="",TODAY(),$H684)-$G684))</f>
        <v/>
      </c>
    </row>
    <row r="685">
      <c r="A685" s="17" t="n"/>
      <c r="C685" s="20">
        <f>IF($B685="","",IFERROR(INDEX('Equipment register'!$B$2:$B$501,MATCH($B685,'Equipment register'!$A$2:$A$501,0)),"Not in register"))</f>
        <v/>
      </c>
      <c r="G685" s="17" t="n"/>
      <c r="H685" s="17" t="n"/>
      <c r="L685" s="21">
        <f>IF($A685="","",IF($H685="",TODAY(),$H685)-$A685)</f>
        <v/>
      </c>
      <c r="M685" s="20">
        <f>IF($A685="","",IF($H685&lt;&gt;"","Returned",IF(AND($G685&lt;&gt;"",TODAY()&gt;$G685),"Overdue","Out")))</f>
        <v/>
      </c>
      <c r="N685" s="21">
        <f>IF(OR($A685="",$G685=""),"",MAX(0,IF($H685="",TODAY(),$H685)-$G685))</f>
        <v/>
      </c>
    </row>
    <row r="686">
      <c r="A686" s="17" t="n"/>
      <c r="C686" s="20">
        <f>IF($B686="","",IFERROR(INDEX('Equipment register'!$B$2:$B$501,MATCH($B686,'Equipment register'!$A$2:$A$501,0)),"Not in register"))</f>
        <v/>
      </c>
      <c r="G686" s="17" t="n"/>
      <c r="H686" s="17" t="n"/>
      <c r="L686" s="21">
        <f>IF($A686="","",IF($H686="",TODAY(),$H686)-$A686)</f>
        <v/>
      </c>
      <c r="M686" s="20">
        <f>IF($A686="","",IF($H686&lt;&gt;"","Returned",IF(AND($G686&lt;&gt;"",TODAY()&gt;$G686),"Overdue","Out")))</f>
        <v/>
      </c>
      <c r="N686" s="21">
        <f>IF(OR($A686="",$G686=""),"",MAX(0,IF($H686="",TODAY(),$H686)-$G686))</f>
        <v/>
      </c>
    </row>
    <row r="687">
      <c r="A687" s="17" t="n"/>
      <c r="C687" s="20">
        <f>IF($B687="","",IFERROR(INDEX('Equipment register'!$B$2:$B$501,MATCH($B687,'Equipment register'!$A$2:$A$501,0)),"Not in register"))</f>
        <v/>
      </c>
      <c r="G687" s="17" t="n"/>
      <c r="H687" s="17" t="n"/>
      <c r="L687" s="21">
        <f>IF($A687="","",IF($H687="",TODAY(),$H687)-$A687)</f>
        <v/>
      </c>
      <c r="M687" s="20">
        <f>IF($A687="","",IF($H687&lt;&gt;"","Returned",IF(AND($G687&lt;&gt;"",TODAY()&gt;$G687),"Overdue","Out")))</f>
        <v/>
      </c>
      <c r="N687" s="21">
        <f>IF(OR($A687="",$G687=""),"",MAX(0,IF($H687="",TODAY(),$H687)-$G687))</f>
        <v/>
      </c>
    </row>
    <row r="688">
      <c r="A688" s="17" t="n"/>
      <c r="C688" s="20">
        <f>IF($B688="","",IFERROR(INDEX('Equipment register'!$B$2:$B$501,MATCH($B688,'Equipment register'!$A$2:$A$501,0)),"Not in register"))</f>
        <v/>
      </c>
      <c r="G688" s="17" t="n"/>
      <c r="H688" s="17" t="n"/>
      <c r="L688" s="21">
        <f>IF($A688="","",IF($H688="",TODAY(),$H688)-$A688)</f>
        <v/>
      </c>
      <c r="M688" s="20">
        <f>IF($A688="","",IF($H688&lt;&gt;"","Returned",IF(AND($G688&lt;&gt;"",TODAY()&gt;$G688),"Overdue","Out")))</f>
        <v/>
      </c>
      <c r="N688" s="21">
        <f>IF(OR($A688="",$G688=""),"",MAX(0,IF($H688="",TODAY(),$H688)-$G688))</f>
        <v/>
      </c>
    </row>
    <row r="689">
      <c r="A689" s="17" t="n"/>
      <c r="C689" s="20">
        <f>IF($B689="","",IFERROR(INDEX('Equipment register'!$B$2:$B$501,MATCH($B689,'Equipment register'!$A$2:$A$501,0)),"Not in register"))</f>
        <v/>
      </c>
      <c r="G689" s="17" t="n"/>
      <c r="H689" s="17" t="n"/>
      <c r="L689" s="21">
        <f>IF($A689="","",IF($H689="",TODAY(),$H689)-$A689)</f>
        <v/>
      </c>
      <c r="M689" s="20">
        <f>IF($A689="","",IF($H689&lt;&gt;"","Returned",IF(AND($G689&lt;&gt;"",TODAY()&gt;$G689),"Overdue","Out")))</f>
        <v/>
      </c>
      <c r="N689" s="21">
        <f>IF(OR($A689="",$G689=""),"",MAX(0,IF($H689="",TODAY(),$H689)-$G689))</f>
        <v/>
      </c>
    </row>
    <row r="690">
      <c r="A690" s="17" t="n"/>
      <c r="C690" s="20">
        <f>IF($B690="","",IFERROR(INDEX('Equipment register'!$B$2:$B$501,MATCH($B690,'Equipment register'!$A$2:$A$501,0)),"Not in register"))</f>
        <v/>
      </c>
      <c r="G690" s="17" t="n"/>
      <c r="H690" s="17" t="n"/>
      <c r="L690" s="21">
        <f>IF($A690="","",IF($H690="",TODAY(),$H690)-$A690)</f>
        <v/>
      </c>
      <c r="M690" s="20">
        <f>IF($A690="","",IF($H690&lt;&gt;"","Returned",IF(AND($G690&lt;&gt;"",TODAY()&gt;$G690),"Overdue","Out")))</f>
        <v/>
      </c>
      <c r="N690" s="21">
        <f>IF(OR($A690="",$G690=""),"",MAX(0,IF($H690="",TODAY(),$H690)-$G690))</f>
        <v/>
      </c>
    </row>
    <row r="691">
      <c r="A691" s="17" t="n"/>
      <c r="C691" s="20">
        <f>IF($B691="","",IFERROR(INDEX('Equipment register'!$B$2:$B$501,MATCH($B691,'Equipment register'!$A$2:$A$501,0)),"Not in register"))</f>
        <v/>
      </c>
      <c r="G691" s="17" t="n"/>
      <c r="H691" s="17" t="n"/>
      <c r="L691" s="21">
        <f>IF($A691="","",IF($H691="",TODAY(),$H691)-$A691)</f>
        <v/>
      </c>
      <c r="M691" s="20">
        <f>IF($A691="","",IF($H691&lt;&gt;"","Returned",IF(AND($G691&lt;&gt;"",TODAY()&gt;$G691),"Overdue","Out")))</f>
        <v/>
      </c>
      <c r="N691" s="21">
        <f>IF(OR($A691="",$G691=""),"",MAX(0,IF($H691="",TODAY(),$H691)-$G691))</f>
        <v/>
      </c>
    </row>
    <row r="692">
      <c r="A692" s="17" t="n"/>
      <c r="C692" s="20">
        <f>IF($B692="","",IFERROR(INDEX('Equipment register'!$B$2:$B$501,MATCH($B692,'Equipment register'!$A$2:$A$501,0)),"Not in register"))</f>
        <v/>
      </c>
      <c r="G692" s="17" t="n"/>
      <c r="H692" s="17" t="n"/>
      <c r="L692" s="21">
        <f>IF($A692="","",IF($H692="",TODAY(),$H692)-$A692)</f>
        <v/>
      </c>
      <c r="M692" s="20">
        <f>IF($A692="","",IF($H692&lt;&gt;"","Returned",IF(AND($G692&lt;&gt;"",TODAY()&gt;$G692),"Overdue","Out")))</f>
        <v/>
      </c>
      <c r="N692" s="21">
        <f>IF(OR($A692="",$G692=""),"",MAX(0,IF($H692="",TODAY(),$H692)-$G692))</f>
        <v/>
      </c>
    </row>
    <row r="693">
      <c r="A693" s="17" t="n"/>
      <c r="C693" s="20">
        <f>IF($B693="","",IFERROR(INDEX('Equipment register'!$B$2:$B$501,MATCH($B693,'Equipment register'!$A$2:$A$501,0)),"Not in register"))</f>
        <v/>
      </c>
      <c r="G693" s="17" t="n"/>
      <c r="H693" s="17" t="n"/>
      <c r="L693" s="21">
        <f>IF($A693="","",IF($H693="",TODAY(),$H693)-$A693)</f>
        <v/>
      </c>
      <c r="M693" s="20">
        <f>IF($A693="","",IF($H693&lt;&gt;"","Returned",IF(AND($G693&lt;&gt;"",TODAY()&gt;$G693),"Overdue","Out")))</f>
        <v/>
      </c>
      <c r="N693" s="21">
        <f>IF(OR($A693="",$G693=""),"",MAX(0,IF($H693="",TODAY(),$H693)-$G693))</f>
        <v/>
      </c>
    </row>
    <row r="694">
      <c r="A694" s="17" t="n"/>
      <c r="C694" s="20">
        <f>IF($B694="","",IFERROR(INDEX('Equipment register'!$B$2:$B$501,MATCH($B694,'Equipment register'!$A$2:$A$501,0)),"Not in register"))</f>
        <v/>
      </c>
      <c r="G694" s="17" t="n"/>
      <c r="H694" s="17" t="n"/>
      <c r="L694" s="21">
        <f>IF($A694="","",IF($H694="",TODAY(),$H694)-$A694)</f>
        <v/>
      </c>
      <c r="M694" s="20">
        <f>IF($A694="","",IF($H694&lt;&gt;"","Returned",IF(AND($G694&lt;&gt;"",TODAY()&gt;$G694),"Overdue","Out")))</f>
        <v/>
      </c>
      <c r="N694" s="21">
        <f>IF(OR($A694="",$G694=""),"",MAX(0,IF($H694="",TODAY(),$H694)-$G694))</f>
        <v/>
      </c>
    </row>
    <row r="695">
      <c r="A695" s="17" t="n"/>
      <c r="C695" s="20">
        <f>IF($B695="","",IFERROR(INDEX('Equipment register'!$B$2:$B$501,MATCH($B695,'Equipment register'!$A$2:$A$501,0)),"Not in register"))</f>
        <v/>
      </c>
      <c r="G695" s="17" t="n"/>
      <c r="H695" s="17" t="n"/>
      <c r="L695" s="21">
        <f>IF($A695="","",IF($H695="",TODAY(),$H695)-$A695)</f>
        <v/>
      </c>
      <c r="M695" s="20">
        <f>IF($A695="","",IF($H695&lt;&gt;"","Returned",IF(AND($G695&lt;&gt;"",TODAY()&gt;$G695),"Overdue","Out")))</f>
        <v/>
      </c>
      <c r="N695" s="21">
        <f>IF(OR($A695="",$G695=""),"",MAX(0,IF($H695="",TODAY(),$H695)-$G695))</f>
        <v/>
      </c>
    </row>
    <row r="696">
      <c r="A696" s="17" t="n"/>
      <c r="C696" s="20">
        <f>IF($B696="","",IFERROR(INDEX('Equipment register'!$B$2:$B$501,MATCH($B696,'Equipment register'!$A$2:$A$501,0)),"Not in register"))</f>
        <v/>
      </c>
      <c r="G696" s="17" t="n"/>
      <c r="H696" s="17" t="n"/>
      <c r="L696" s="21">
        <f>IF($A696="","",IF($H696="",TODAY(),$H696)-$A696)</f>
        <v/>
      </c>
      <c r="M696" s="20">
        <f>IF($A696="","",IF($H696&lt;&gt;"","Returned",IF(AND($G696&lt;&gt;"",TODAY()&gt;$G696),"Overdue","Out")))</f>
        <v/>
      </c>
      <c r="N696" s="21">
        <f>IF(OR($A696="",$G696=""),"",MAX(0,IF($H696="",TODAY(),$H696)-$G696))</f>
        <v/>
      </c>
    </row>
    <row r="697">
      <c r="A697" s="17" t="n"/>
      <c r="C697" s="20">
        <f>IF($B697="","",IFERROR(INDEX('Equipment register'!$B$2:$B$501,MATCH($B697,'Equipment register'!$A$2:$A$501,0)),"Not in register"))</f>
        <v/>
      </c>
      <c r="G697" s="17" t="n"/>
      <c r="H697" s="17" t="n"/>
      <c r="L697" s="21">
        <f>IF($A697="","",IF($H697="",TODAY(),$H697)-$A697)</f>
        <v/>
      </c>
      <c r="M697" s="20">
        <f>IF($A697="","",IF($H697&lt;&gt;"","Returned",IF(AND($G697&lt;&gt;"",TODAY()&gt;$G697),"Overdue","Out")))</f>
        <v/>
      </c>
      <c r="N697" s="21">
        <f>IF(OR($A697="",$G697=""),"",MAX(0,IF($H697="",TODAY(),$H697)-$G697))</f>
        <v/>
      </c>
    </row>
    <row r="698">
      <c r="A698" s="17" t="n"/>
      <c r="C698" s="20">
        <f>IF($B698="","",IFERROR(INDEX('Equipment register'!$B$2:$B$501,MATCH($B698,'Equipment register'!$A$2:$A$501,0)),"Not in register"))</f>
        <v/>
      </c>
      <c r="G698" s="17" t="n"/>
      <c r="H698" s="17" t="n"/>
      <c r="L698" s="21">
        <f>IF($A698="","",IF($H698="",TODAY(),$H698)-$A698)</f>
        <v/>
      </c>
      <c r="M698" s="20">
        <f>IF($A698="","",IF($H698&lt;&gt;"","Returned",IF(AND($G698&lt;&gt;"",TODAY()&gt;$G698),"Overdue","Out")))</f>
        <v/>
      </c>
      <c r="N698" s="21">
        <f>IF(OR($A698="",$G698=""),"",MAX(0,IF($H698="",TODAY(),$H698)-$G698))</f>
        <v/>
      </c>
    </row>
    <row r="699">
      <c r="A699" s="17" t="n"/>
      <c r="C699" s="20">
        <f>IF($B699="","",IFERROR(INDEX('Equipment register'!$B$2:$B$501,MATCH($B699,'Equipment register'!$A$2:$A$501,0)),"Not in register"))</f>
        <v/>
      </c>
      <c r="G699" s="17" t="n"/>
      <c r="H699" s="17" t="n"/>
      <c r="L699" s="21">
        <f>IF($A699="","",IF($H699="",TODAY(),$H699)-$A699)</f>
        <v/>
      </c>
      <c r="M699" s="20">
        <f>IF($A699="","",IF($H699&lt;&gt;"","Returned",IF(AND($G699&lt;&gt;"",TODAY()&gt;$G699),"Overdue","Out")))</f>
        <v/>
      </c>
      <c r="N699" s="21">
        <f>IF(OR($A699="",$G699=""),"",MAX(0,IF($H699="",TODAY(),$H699)-$G699))</f>
        <v/>
      </c>
    </row>
    <row r="700">
      <c r="A700" s="17" t="n"/>
      <c r="C700" s="20">
        <f>IF($B700="","",IFERROR(INDEX('Equipment register'!$B$2:$B$501,MATCH($B700,'Equipment register'!$A$2:$A$501,0)),"Not in register"))</f>
        <v/>
      </c>
      <c r="G700" s="17" t="n"/>
      <c r="H700" s="17" t="n"/>
      <c r="L700" s="21">
        <f>IF($A700="","",IF($H700="",TODAY(),$H700)-$A700)</f>
        <v/>
      </c>
      <c r="M700" s="20">
        <f>IF($A700="","",IF($H700&lt;&gt;"","Returned",IF(AND($G700&lt;&gt;"",TODAY()&gt;$G700),"Overdue","Out")))</f>
        <v/>
      </c>
      <c r="N700" s="21">
        <f>IF(OR($A700="",$G700=""),"",MAX(0,IF($H700="",TODAY(),$H700)-$G700))</f>
        <v/>
      </c>
    </row>
    <row r="701">
      <c r="A701" s="17" t="n"/>
      <c r="C701" s="20">
        <f>IF($B701="","",IFERROR(INDEX('Equipment register'!$B$2:$B$501,MATCH($B701,'Equipment register'!$A$2:$A$501,0)),"Not in register"))</f>
        <v/>
      </c>
      <c r="G701" s="17" t="n"/>
      <c r="H701" s="17" t="n"/>
      <c r="L701" s="21">
        <f>IF($A701="","",IF($H701="",TODAY(),$H701)-$A701)</f>
        <v/>
      </c>
      <c r="M701" s="20">
        <f>IF($A701="","",IF($H701&lt;&gt;"","Returned",IF(AND($G701&lt;&gt;"",TODAY()&gt;$G701),"Overdue","Out")))</f>
        <v/>
      </c>
      <c r="N701" s="21">
        <f>IF(OR($A701="",$G701=""),"",MAX(0,IF($H701="",TODAY(),$H701)-$G701))</f>
        <v/>
      </c>
    </row>
    <row r="702">
      <c r="A702" s="17" t="n"/>
      <c r="C702" s="20">
        <f>IF($B702="","",IFERROR(INDEX('Equipment register'!$B$2:$B$501,MATCH($B702,'Equipment register'!$A$2:$A$501,0)),"Not in register"))</f>
        <v/>
      </c>
      <c r="G702" s="17" t="n"/>
      <c r="H702" s="17" t="n"/>
      <c r="L702" s="21">
        <f>IF($A702="","",IF($H702="",TODAY(),$H702)-$A702)</f>
        <v/>
      </c>
      <c r="M702" s="20">
        <f>IF($A702="","",IF($H702&lt;&gt;"","Returned",IF(AND($G702&lt;&gt;"",TODAY()&gt;$G702),"Overdue","Out")))</f>
        <v/>
      </c>
      <c r="N702" s="21">
        <f>IF(OR($A702="",$G702=""),"",MAX(0,IF($H702="",TODAY(),$H702)-$G702))</f>
        <v/>
      </c>
    </row>
    <row r="703">
      <c r="A703" s="17" t="n"/>
      <c r="C703" s="20">
        <f>IF($B703="","",IFERROR(INDEX('Equipment register'!$B$2:$B$501,MATCH($B703,'Equipment register'!$A$2:$A$501,0)),"Not in register"))</f>
        <v/>
      </c>
      <c r="G703" s="17" t="n"/>
      <c r="H703" s="17" t="n"/>
      <c r="L703" s="21">
        <f>IF($A703="","",IF($H703="",TODAY(),$H703)-$A703)</f>
        <v/>
      </c>
      <c r="M703" s="20">
        <f>IF($A703="","",IF($H703&lt;&gt;"","Returned",IF(AND($G703&lt;&gt;"",TODAY()&gt;$G703),"Overdue","Out")))</f>
        <v/>
      </c>
      <c r="N703" s="21">
        <f>IF(OR($A703="",$G703=""),"",MAX(0,IF($H703="",TODAY(),$H703)-$G703))</f>
        <v/>
      </c>
    </row>
    <row r="704">
      <c r="A704" s="17" t="n"/>
      <c r="C704" s="20">
        <f>IF($B704="","",IFERROR(INDEX('Equipment register'!$B$2:$B$501,MATCH($B704,'Equipment register'!$A$2:$A$501,0)),"Not in register"))</f>
        <v/>
      </c>
      <c r="G704" s="17" t="n"/>
      <c r="H704" s="17" t="n"/>
      <c r="L704" s="21">
        <f>IF($A704="","",IF($H704="",TODAY(),$H704)-$A704)</f>
        <v/>
      </c>
      <c r="M704" s="20">
        <f>IF($A704="","",IF($H704&lt;&gt;"","Returned",IF(AND($G704&lt;&gt;"",TODAY()&gt;$G704),"Overdue","Out")))</f>
        <v/>
      </c>
      <c r="N704" s="21">
        <f>IF(OR($A704="",$G704=""),"",MAX(0,IF($H704="",TODAY(),$H704)-$G704))</f>
        <v/>
      </c>
    </row>
    <row r="705">
      <c r="A705" s="17" t="n"/>
      <c r="C705" s="20">
        <f>IF($B705="","",IFERROR(INDEX('Equipment register'!$B$2:$B$501,MATCH($B705,'Equipment register'!$A$2:$A$501,0)),"Not in register"))</f>
        <v/>
      </c>
      <c r="G705" s="17" t="n"/>
      <c r="H705" s="17" t="n"/>
      <c r="L705" s="21">
        <f>IF($A705="","",IF($H705="",TODAY(),$H705)-$A705)</f>
        <v/>
      </c>
      <c r="M705" s="20">
        <f>IF($A705="","",IF($H705&lt;&gt;"","Returned",IF(AND($G705&lt;&gt;"",TODAY()&gt;$G705),"Overdue","Out")))</f>
        <v/>
      </c>
      <c r="N705" s="21">
        <f>IF(OR($A705="",$G705=""),"",MAX(0,IF($H705="",TODAY(),$H705)-$G705))</f>
        <v/>
      </c>
    </row>
    <row r="706">
      <c r="A706" s="17" t="n"/>
      <c r="C706" s="20">
        <f>IF($B706="","",IFERROR(INDEX('Equipment register'!$B$2:$B$501,MATCH($B706,'Equipment register'!$A$2:$A$501,0)),"Not in register"))</f>
        <v/>
      </c>
      <c r="G706" s="17" t="n"/>
      <c r="H706" s="17" t="n"/>
      <c r="L706" s="21">
        <f>IF($A706="","",IF($H706="",TODAY(),$H706)-$A706)</f>
        <v/>
      </c>
      <c r="M706" s="20">
        <f>IF($A706="","",IF($H706&lt;&gt;"","Returned",IF(AND($G706&lt;&gt;"",TODAY()&gt;$G706),"Overdue","Out")))</f>
        <v/>
      </c>
      <c r="N706" s="21">
        <f>IF(OR($A706="",$G706=""),"",MAX(0,IF($H706="",TODAY(),$H706)-$G706))</f>
        <v/>
      </c>
    </row>
    <row r="707">
      <c r="A707" s="17" t="n"/>
      <c r="C707" s="20">
        <f>IF($B707="","",IFERROR(INDEX('Equipment register'!$B$2:$B$501,MATCH($B707,'Equipment register'!$A$2:$A$501,0)),"Not in register"))</f>
        <v/>
      </c>
      <c r="G707" s="17" t="n"/>
      <c r="H707" s="17" t="n"/>
      <c r="L707" s="21">
        <f>IF($A707="","",IF($H707="",TODAY(),$H707)-$A707)</f>
        <v/>
      </c>
      <c r="M707" s="20">
        <f>IF($A707="","",IF($H707&lt;&gt;"","Returned",IF(AND($G707&lt;&gt;"",TODAY()&gt;$G707),"Overdue","Out")))</f>
        <v/>
      </c>
      <c r="N707" s="21">
        <f>IF(OR($A707="",$G707=""),"",MAX(0,IF($H707="",TODAY(),$H707)-$G707))</f>
        <v/>
      </c>
    </row>
    <row r="708">
      <c r="A708" s="17" t="n"/>
      <c r="C708" s="20">
        <f>IF($B708="","",IFERROR(INDEX('Equipment register'!$B$2:$B$501,MATCH($B708,'Equipment register'!$A$2:$A$501,0)),"Not in register"))</f>
        <v/>
      </c>
      <c r="G708" s="17" t="n"/>
      <c r="H708" s="17" t="n"/>
      <c r="L708" s="21">
        <f>IF($A708="","",IF($H708="",TODAY(),$H708)-$A708)</f>
        <v/>
      </c>
      <c r="M708" s="20">
        <f>IF($A708="","",IF($H708&lt;&gt;"","Returned",IF(AND($G708&lt;&gt;"",TODAY()&gt;$G708),"Overdue","Out")))</f>
        <v/>
      </c>
      <c r="N708" s="21">
        <f>IF(OR($A708="",$G708=""),"",MAX(0,IF($H708="",TODAY(),$H708)-$G708))</f>
        <v/>
      </c>
    </row>
    <row r="709">
      <c r="A709" s="17" t="n"/>
      <c r="C709" s="20">
        <f>IF($B709="","",IFERROR(INDEX('Equipment register'!$B$2:$B$501,MATCH($B709,'Equipment register'!$A$2:$A$501,0)),"Not in register"))</f>
        <v/>
      </c>
      <c r="G709" s="17" t="n"/>
      <c r="H709" s="17" t="n"/>
      <c r="L709" s="21">
        <f>IF($A709="","",IF($H709="",TODAY(),$H709)-$A709)</f>
        <v/>
      </c>
      <c r="M709" s="20">
        <f>IF($A709="","",IF($H709&lt;&gt;"","Returned",IF(AND($G709&lt;&gt;"",TODAY()&gt;$G709),"Overdue","Out")))</f>
        <v/>
      </c>
      <c r="N709" s="21">
        <f>IF(OR($A709="",$G709=""),"",MAX(0,IF($H709="",TODAY(),$H709)-$G709))</f>
        <v/>
      </c>
    </row>
    <row r="710">
      <c r="A710" s="17" t="n"/>
      <c r="C710" s="20">
        <f>IF($B710="","",IFERROR(INDEX('Equipment register'!$B$2:$B$501,MATCH($B710,'Equipment register'!$A$2:$A$501,0)),"Not in register"))</f>
        <v/>
      </c>
      <c r="G710" s="17" t="n"/>
      <c r="H710" s="17" t="n"/>
      <c r="L710" s="21">
        <f>IF($A710="","",IF($H710="",TODAY(),$H710)-$A710)</f>
        <v/>
      </c>
      <c r="M710" s="20">
        <f>IF($A710="","",IF($H710&lt;&gt;"","Returned",IF(AND($G710&lt;&gt;"",TODAY()&gt;$G710),"Overdue","Out")))</f>
        <v/>
      </c>
      <c r="N710" s="21">
        <f>IF(OR($A710="",$G710=""),"",MAX(0,IF($H710="",TODAY(),$H710)-$G710))</f>
        <v/>
      </c>
    </row>
    <row r="711">
      <c r="A711" s="17" t="n"/>
      <c r="C711" s="20">
        <f>IF($B711="","",IFERROR(INDEX('Equipment register'!$B$2:$B$501,MATCH($B711,'Equipment register'!$A$2:$A$501,0)),"Not in register"))</f>
        <v/>
      </c>
      <c r="G711" s="17" t="n"/>
      <c r="H711" s="17" t="n"/>
      <c r="L711" s="21">
        <f>IF($A711="","",IF($H711="",TODAY(),$H711)-$A711)</f>
        <v/>
      </c>
      <c r="M711" s="20">
        <f>IF($A711="","",IF($H711&lt;&gt;"","Returned",IF(AND($G711&lt;&gt;"",TODAY()&gt;$G711),"Overdue","Out")))</f>
        <v/>
      </c>
      <c r="N711" s="21">
        <f>IF(OR($A711="",$G711=""),"",MAX(0,IF($H711="",TODAY(),$H711)-$G711))</f>
        <v/>
      </c>
    </row>
    <row r="712">
      <c r="A712" s="17" t="n"/>
      <c r="C712" s="20">
        <f>IF($B712="","",IFERROR(INDEX('Equipment register'!$B$2:$B$501,MATCH($B712,'Equipment register'!$A$2:$A$501,0)),"Not in register"))</f>
        <v/>
      </c>
      <c r="G712" s="17" t="n"/>
      <c r="H712" s="17" t="n"/>
      <c r="L712" s="21">
        <f>IF($A712="","",IF($H712="",TODAY(),$H712)-$A712)</f>
        <v/>
      </c>
      <c r="M712" s="20">
        <f>IF($A712="","",IF($H712&lt;&gt;"","Returned",IF(AND($G712&lt;&gt;"",TODAY()&gt;$G712),"Overdue","Out")))</f>
        <v/>
      </c>
      <c r="N712" s="21">
        <f>IF(OR($A712="",$G712=""),"",MAX(0,IF($H712="",TODAY(),$H712)-$G712))</f>
        <v/>
      </c>
    </row>
    <row r="713">
      <c r="A713" s="17" t="n"/>
      <c r="C713" s="20">
        <f>IF($B713="","",IFERROR(INDEX('Equipment register'!$B$2:$B$501,MATCH($B713,'Equipment register'!$A$2:$A$501,0)),"Not in register"))</f>
        <v/>
      </c>
      <c r="G713" s="17" t="n"/>
      <c r="H713" s="17" t="n"/>
      <c r="L713" s="21">
        <f>IF($A713="","",IF($H713="",TODAY(),$H713)-$A713)</f>
        <v/>
      </c>
      <c r="M713" s="20">
        <f>IF($A713="","",IF($H713&lt;&gt;"","Returned",IF(AND($G713&lt;&gt;"",TODAY()&gt;$G713),"Overdue","Out")))</f>
        <v/>
      </c>
      <c r="N713" s="21">
        <f>IF(OR($A713="",$G713=""),"",MAX(0,IF($H713="",TODAY(),$H713)-$G713))</f>
        <v/>
      </c>
    </row>
    <row r="714">
      <c r="A714" s="17" t="n"/>
      <c r="C714" s="20">
        <f>IF($B714="","",IFERROR(INDEX('Equipment register'!$B$2:$B$501,MATCH($B714,'Equipment register'!$A$2:$A$501,0)),"Not in register"))</f>
        <v/>
      </c>
      <c r="G714" s="17" t="n"/>
      <c r="H714" s="17" t="n"/>
      <c r="L714" s="21">
        <f>IF($A714="","",IF($H714="",TODAY(),$H714)-$A714)</f>
        <v/>
      </c>
      <c r="M714" s="20">
        <f>IF($A714="","",IF($H714&lt;&gt;"","Returned",IF(AND($G714&lt;&gt;"",TODAY()&gt;$G714),"Overdue","Out")))</f>
        <v/>
      </c>
      <c r="N714" s="21">
        <f>IF(OR($A714="",$G714=""),"",MAX(0,IF($H714="",TODAY(),$H714)-$G714))</f>
        <v/>
      </c>
    </row>
    <row r="715">
      <c r="A715" s="17" t="n"/>
      <c r="C715" s="20">
        <f>IF($B715="","",IFERROR(INDEX('Equipment register'!$B$2:$B$501,MATCH($B715,'Equipment register'!$A$2:$A$501,0)),"Not in register"))</f>
        <v/>
      </c>
      <c r="G715" s="17" t="n"/>
      <c r="H715" s="17" t="n"/>
      <c r="L715" s="21">
        <f>IF($A715="","",IF($H715="",TODAY(),$H715)-$A715)</f>
        <v/>
      </c>
      <c r="M715" s="20">
        <f>IF($A715="","",IF($H715&lt;&gt;"","Returned",IF(AND($G715&lt;&gt;"",TODAY()&gt;$G715),"Overdue","Out")))</f>
        <v/>
      </c>
      <c r="N715" s="21">
        <f>IF(OR($A715="",$G715=""),"",MAX(0,IF($H715="",TODAY(),$H715)-$G715))</f>
        <v/>
      </c>
    </row>
    <row r="716">
      <c r="A716" s="17" t="n"/>
      <c r="C716" s="20">
        <f>IF($B716="","",IFERROR(INDEX('Equipment register'!$B$2:$B$501,MATCH($B716,'Equipment register'!$A$2:$A$501,0)),"Not in register"))</f>
        <v/>
      </c>
      <c r="G716" s="17" t="n"/>
      <c r="H716" s="17" t="n"/>
      <c r="L716" s="21">
        <f>IF($A716="","",IF($H716="",TODAY(),$H716)-$A716)</f>
        <v/>
      </c>
      <c r="M716" s="20">
        <f>IF($A716="","",IF($H716&lt;&gt;"","Returned",IF(AND($G716&lt;&gt;"",TODAY()&gt;$G716),"Overdue","Out")))</f>
        <v/>
      </c>
      <c r="N716" s="21">
        <f>IF(OR($A716="",$G716=""),"",MAX(0,IF($H716="",TODAY(),$H716)-$G716))</f>
        <v/>
      </c>
    </row>
    <row r="717">
      <c r="A717" s="17" t="n"/>
      <c r="C717" s="20">
        <f>IF($B717="","",IFERROR(INDEX('Equipment register'!$B$2:$B$501,MATCH($B717,'Equipment register'!$A$2:$A$501,0)),"Not in register"))</f>
        <v/>
      </c>
      <c r="G717" s="17" t="n"/>
      <c r="H717" s="17" t="n"/>
      <c r="L717" s="21">
        <f>IF($A717="","",IF($H717="",TODAY(),$H717)-$A717)</f>
        <v/>
      </c>
      <c r="M717" s="20">
        <f>IF($A717="","",IF($H717&lt;&gt;"","Returned",IF(AND($G717&lt;&gt;"",TODAY()&gt;$G717),"Overdue","Out")))</f>
        <v/>
      </c>
      <c r="N717" s="21">
        <f>IF(OR($A717="",$G717=""),"",MAX(0,IF($H717="",TODAY(),$H717)-$G717))</f>
        <v/>
      </c>
    </row>
    <row r="718">
      <c r="A718" s="17" t="n"/>
      <c r="C718" s="20">
        <f>IF($B718="","",IFERROR(INDEX('Equipment register'!$B$2:$B$501,MATCH($B718,'Equipment register'!$A$2:$A$501,0)),"Not in register"))</f>
        <v/>
      </c>
      <c r="G718" s="17" t="n"/>
      <c r="H718" s="17" t="n"/>
      <c r="L718" s="21">
        <f>IF($A718="","",IF($H718="",TODAY(),$H718)-$A718)</f>
        <v/>
      </c>
      <c r="M718" s="20">
        <f>IF($A718="","",IF($H718&lt;&gt;"","Returned",IF(AND($G718&lt;&gt;"",TODAY()&gt;$G718),"Overdue","Out")))</f>
        <v/>
      </c>
      <c r="N718" s="21">
        <f>IF(OR($A718="",$G718=""),"",MAX(0,IF($H718="",TODAY(),$H718)-$G718))</f>
        <v/>
      </c>
    </row>
    <row r="719">
      <c r="A719" s="17" t="n"/>
      <c r="C719" s="20">
        <f>IF($B719="","",IFERROR(INDEX('Equipment register'!$B$2:$B$501,MATCH($B719,'Equipment register'!$A$2:$A$501,0)),"Not in register"))</f>
        <v/>
      </c>
      <c r="G719" s="17" t="n"/>
      <c r="H719" s="17" t="n"/>
      <c r="L719" s="21">
        <f>IF($A719="","",IF($H719="",TODAY(),$H719)-$A719)</f>
        <v/>
      </c>
      <c r="M719" s="20">
        <f>IF($A719="","",IF($H719&lt;&gt;"","Returned",IF(AND($G719&lt;&gt;"",TODAY()&gt;$G719),"Overdue","Out")))</f>
        <v/>
      </c>
      <c r="N719" s="21">
        <f>IF(OR($A719="",$G719=""),"",MAX(0,IF($H719="",TODAY(),$H719)-$G719))</f>
        <v/>
      </c>
    </row>
    <row r="720">
      <c r="A720" s="17" t="n"/>
      <c r="C720" s="20">
        <f>IF($B720="","",IFERROR(INDEX('Equipment register'!$B$2:$B$501,MATCH($B720,'Equipment register'!$A$2:$A$501,0)),"Not in register"))</f>
        <v/>
      </c>
      <c r="G720" s="17" t="n"/>
      <c r="H720" s="17" t="n"/>
      <c r="L720" s="21">
        <f>IF($A720="","",IF($H720="",TODAY(),$H720)-$A720)</f>
        <v/>
      </c>
      <c r="M720" s="20">
        <f>IF($A720="","",IF($H720&lt;&gt;"","Returned",IF(AND($G720&lt;&gt;"",TODAY()&gt;$G720),"Overdue","Out")))</f>
        <v/>
      </c>
      <c r="N720" s="21">
        <f>IF(OR($A720="",$G720=""),"",MAX(0,IF($H720="",TODAY(),$H720)-$G720))</f>
        <v/>
      </c>
    </row>
    <row r="721">
      <c r="A721" s="17" t="n"/>
      <c r="C721" s="20">
        <f>IF($B721="","",IFERROR(INDEX('Equipment register'!$B$2:$B$501,MATCH($B721,'Equipment register'!$A$2:$A$501,0)),"Not in register"))</f>
        <v/>
      </c>
      <c r="G721" s="17" t="n"/>
      <c r="H721" s="17" t="n"/>
      <c r="L721" s="21">
        <f>IF($A721="","",IF($H721="",TODAY(),$H721)-$A721)</f>
        <v/>
      </c>
      <c r="M721" s="20">
        <f>IF($A721="","",IF($H721&lt;&gt;"","Returned",IF(AND($G721&lt;&gt;"",TODAY()&gt;$G721),"Overdue","Out")))</f>
        <v/>
      </c>
      <c r="N721" s="21">
        <f>IF(OR($A721="",$G721=""),"",MAX(0,IF($H721="",TODAY(),$H721)-$G721))</f>
        <v/>
      </c>
    </row>
    <row r="722">
      <c r="A722" s="17" t="n"/>
      <c r="C722" s="20">
        <f>IF($B722="","",IFERROR(INDEX('Equipment register'!$B$2:$B$501,MATCH($B722,'Equipment register'!$A$2:$A$501,0)),"Not in register"))</f>
        <v/>
      </c>
      <c r="G722" s="17" t="n"/>
      <c r="H722" s="17" t="n"/>
      <c r="L722" s="21">
        <f>IF($A722="","",IF($H722="",TODAY(),$H722)-$A722)</f>
        <v/>
      </c>
      <c r="M722" s="20">
        <f>IF($A722="","",IF($H722&lt;&gt;"","Returned",IF(AND($G722&lt;&gt;"",TODAY()&gt;$G722),"Overdue","Out")))</f>
        <v/>
      </c>
      <c r="N722" s="21">
        <f>IF(OR($A722="",$G722=""),"",MAX(0,IF($H722="",TODAY(),$H722)-$G722))</f>
        <v/>
      </c>
    </row>
    <row r="723">
      <c r="A723" s="17" t="n"/>
      <c r="C723" s="20">
        <f>IF($B723="","",IFERROR(INDEX('Equipment register'!$B$2:$B$501,MATCH($B723,'Equipment register'!$A$2:$A$501,0)),"Not in register"))</f>
        <v/>
      </c>
      <c r="G723" s="17" t="n"/>
      <c r="H723" s="17" t="n"/>
      <c r="L723" s="21">
        <f>IF($A723="","",IF($H723="",TODAY(),$H723)-$A723)</f>
        <v/>
      </c>
      <c r="M723" s="20">
        <f>IF($A723="","",IF($H723&lt;&gt;"","Returned",IF(AND($G723&lt;&gt;"",TODAY()&gt;$G723),"Overdue","Out")))</f>
        <v/>
      </c>
      <c r="N723" s="21">
        <f>IF(OR($A723="",$G723=""),"",MAX(0,IF($H723="",TODAY(),$H723)-$G723))</f>
        <v/>
      </c>
    </row>
    <row r="724">
      <c r="A724" s="17" t="n"/>
      <c r="C724" s="20">
        <f>IF($B724="","",IFERROR(INDEX('Equipment register'!$B$2:$B$501,MATCH($B724,'Equipment register'!$A$2:$A$501,0)),"Not in register"))</f>
        <v/>
      </c>
      <c r="G724" s="17" t="n"/>
      <c r="H724" s="17" t="n"/>
      <c r="L724" s="21">
        <f>IF($A724="","",IF($H724="",TODAY(),$H724)-$A724)</f>
        <v/>
      </c>
      <c r="M724" s="20">
        <f>IF($A724="","",IF($H724&lt;&gt;"","Returned",IF(AND($G724&lt;&gt;"",TODAY()&gt;$G724),"Overdue","Out")))</f>
        <v/>
      </c>
      <c r="N724" s="21">
        <f>IF(OR($A724="",$G724=""),"",MAX(0,IF($H724="",TODAY(),$H724)-$G724))</f>
        <v/>
      </c>
    </row>
    <row r="725">
      <c r="A725" s="17" t="n"/>
      <c r="C725" s="20">
        <f>IF($B725="","",IFERROR(INDEX('Equipment register'!$B$2:$B$501,MATCH($B725,'Equipment register'!$A$2:$A$501,0)),"Not in register"))</f>
        <v/>
      </c>
      <c r="G725" s="17" t="n"/>
      <c r="H725" s="17" t="n"/>
      <c r="L725" s="21">
        <f>IF($A725="","",IF($H725="",TODAY(),$H725)-$A725)</f>
        <v/>
      </c>
      <c r="M725" s="20">
        <f>IF($A725="","",IF($H725&lt;&gt;"","Returned",IF(AND($G725&lt;&gt;"",TODAY()&gt;$G725),"Overdue","Out")))</f>
        <v/>
      </c>
      <c r="N725" s="21">
        <f>IF(OR($A725="",$G725=""),"",MAX(0,IF($H725="",TODAY(),$H725)-$G725))</f>
        <v/>
      </c>
    </row>
    <row r="726">
      <c r="A726" s="17" t="n"/>
      <c r="C726" s="20">
        <f>IF($B726="","",IFERROR(INDEX('Equipment register'!$B$2:$B$501,MATCH($B726,'Equipment register'!$A$2:$A$501,0)),"Not in register"))</f>
        <v/>
      </c>
      <c r="G726" s="17" t="n"/>
      <c r="H726" s="17" t="n"/>
      <c r="L726" s="21">
        <f>IF($A726="","",IF($H726="",TODAY(),$H726)-$A726)</f>
        <v/>
      </c>
      <c r="M726" s="20">
        <f>IF($A726="","",IF($H726&lt;&gt;"","Returned",IF(AND($G726&lt;&gt;"",TODAY()&gt;$G726),"Overdue","Out")))</f>
        <v/>
      </c>
      <c r="N726" s="21">
        <f>IF(OR($A726="",$G726=""),"",MAX(0,IF($H726="",TODAY(),$H726)-$G726))</f>
        <v/>
      </c>
    </row>
    <row r="727">
      <c r="A727" s="17" t="n"/>
      <c r="C727" s="20">
        <f>IF($B727="","",IFERROR(INDEX('Equipment register'!$B$2:$B$501,MATCH($B727,'Equipment register'!$A$2:$A$501,0)),"Not in register"))</f>
        <v/>
      </c>
      <c r="G727" s="17" t="n"/>
      <c r="H727" s="17" t="n"/>
      <c r="L727" s="21">
        <f>IF($A727="","",IF($H727="",TODAY(),$H727)-$A727)</f>
        <v/>
      </c>
      <c r="M727" s="20">
        <f>IF($A727="","",IF($H727&lt;&gt;"","Returned",IF(AND($G727&lt;&gt;"",TODAY()&gt;$G727),"Overdue","Out")))</f>
        <v/>
      </c>
      <c r="N727" s="21">
        <f>IF(OR($A727="",$G727=""),"",MAX(0,IF($H727="",TODAY(),$H727)-$G727))</f>
        <v/>
      </c>
    </row>
    <row r="728">
      <c r="A728" s="17" t="n"/>
      <c r="C728" s="20">
        <f>IF($B728="","",IFERROR(INDEX('Equipment register'!$B$2:$B$501,MATCH($B728,'Equipment register'!$A$2:$A$501,0)),"Not in register"))</f>
        <v/>
      </c>
      <c r="G728" s="17" t="n"/>
      <c r="H728" s="17" t="n"/>
      <c r="L728" s="21">
        <f>IF($A728="","",IF($H728="",TODAY(),$H728)-$A728)</f>
        <v/>
      </c>
      <c r="M728" s="20">
        <f>IF($A728="","",IF($H728&lt;&gt;"","Returned",IF(AND($G728&lt;&gt;"",TODAY()&gt;$G728),"Overdue","Out")))</f>
        <v/>
      </c>
      <c r="N728" s="21">
        <f>IF(OR($A728="",$G728=""),"",MAX(0,IF($H728="",TODAY(),$H728)-$G728))</f>
        <v/>
      </c>
    </row>
    <row r="729">
      <c r="A729" s="17" t="n"/>
      <c r="C729" s="20">
        <f>IF($B729="","",IFERROR(INDEX('Equipment register'!$B$2:$B$501,MATCH($B729,'Equipment register'!$A$2:$A$501,0)),"Not in register"))</f>
        <v/>
      </c>
      <c r="G729" s="17" t="n"/>
      <c r="H729" s="17" t="n"/>
      <c r="L729" s="21">
        <f>IF($A729="","",IF($H729="",TODAY(),$H729)-$A729)</f>
        <v/>
      </c>
      <c r="M729" s="20">
        <f>IF($A729="","",IF($H729&lt;&gt;"","Returned",IF(AND($G729&lt;&gt;"",TODAY()&gt;$G729),"Overdue","Out")))</f>
        <v/>
      </c>
      <c r="N729" s="21">
        <f>IF(OR($A729="",$G729=""),"",MAX(0,IF($H729="",TODAY(),$H729)-$G729))</f>
        <v/>
      </c>
    </row>
    <row r="730">
      <c r="A730" s="17" t="n"/>
      <c r="C730" s="20">
        <f>IF($B730="","",IFERROR(INDEX('Equipment register'!$B$2:$B$501,MATCH($B730,'Equipment register'!$A$2:$A$501,0)),"Not in register"))</f>
        <v/>
      </c>
      <c r="G730" s="17" t="n"/>
      <c r="H730" s="17" t="n"/>
      <c r="L730" s="21">
        <f>IF($A730="","",IF($H730="",TODAY(),$H730)-$A730)</f>
        <v/>
      </c>
      <c r="M730" s="20">
        <f>IF($A730="","",IF($H730&lt;&gt;"","Returned",IF(AND($G730&lt;&gt;"",TODAY()&gt;$G730),"Overdue","Out")))</f>
        <v/>
      </c>
      <c r="N730" s="21">
        <f>IF(OR($A730="",$G730=""),"",MAX(0,IF($H730="",TODAY(),$H730)-$G730))</f>
        <v/>
      </c>
    </row>
    <row r="731">
      <c r="A731" s="17" t="n"/>
      <c r="C731" s="20">
        <f>IF($B731="","",IFERROR(INDEX('Equipment register'!$B$2:$B$501,MATCH($B731,'Equipment register'!$A$2:$A$501,0)),"Not in register"))</f>
        <v/>
      </c>
      <c r="G731" s="17" t="n"/>
      <c r="H731" s="17" t="n"/>
      <c r="L731" s="21">
        <f>IF($A731="","",IF($H731="",TODAY(),$H731)-$A731)</f>
        <v/>
      </c>
      <c r="M731" s="20">
        <f>IF($A731="","",IF($H731&lt;&gt;"","Returned",IF(AND($G731&lt;&gt;"",TODAY()&gt;$G731),"Overdue","Out")))</f>
        <v/>
      </c>
      <c r="N731" s="21">
        <f>IF(OR($A731="",$G731=""),"",MAX(0,IF($H731="",TODAY(),$H731)-$G731))</f>
        <v/>
      </c>
    </row>
    <row r="732">
      <c r="A732" s="17" t="n"/>
      <c r="C732" s="20">
        <f>IF($B732="","",IFERROR(INDEX('Equipment register'!$B$2:$B$501,MATCH($B732,'Equipment register'!$A$2:$A$501,0)),"Not in register"))</f>
        <v/>
      </c>
      <c r="G732" s="17" t="n"/>
      <c r="H732" s="17" t="n"/>
      <c r="L732" s="21">
        <f>IF($A732="","",IF($H732="",TODAY(),$H732)-$A732)</f>
        <v/>
      </c>
      <c r="M732" s="20">
        <f>IF($A732="","",IF($H732&lt;&gt;"","Returned",IF(AND($G732&lt;&gt;"",TODAY()&gt;$G732),"Overdue","Out")))</f>
        <v/>
      </c>
      <c r="N732" s="21">
        <f>IF(OR($A732="",$G732=""),"",MAX(0,IF($H732="",TODAY(),$H732)-$G732))</f>
        <v/>
      </c>
    </row>
    <row r="733">
      <c r="A733" s="17" t="n"/>
      <c r="C733" s="20">
        <f>IF($B733="","",IFERROR(INDEX('Equipment register'!$B$2:$B$501,MATCH($B733,'Equipment register'!$A$2:$A$501,0)),"Not in register"))</f>
        <v/>
      </c>
      <c r="G733" s="17" t="n"/>
      <c r="H733" s="17" t="n"/>
      <c r="L733" s="21">
        <f>IF($A733="","",IF($H733="",TODAY(),$H733)-$A733)</f>
        <v/>
      </c>
      <c r="M733" s="20">
        <f>IF($A733="","",IF($H733&lt;&gt;"","Returned",IF(AND($G733&lt;&gt;"",TODAY()&gt;$G733),"Overdue","Out")))</f>
        <v/>
      </c>
      <c r="N733" s="21">
        <f>IF(OR($A733="",$G733=""),"",MAX(0,IF($H733="",TODAY(),$H733)-$G733))</f>
        <v/>
      </c>
    </row>
    <row r="734">
      <c r="A734" s="17" t="n"/>
      <c r="C734" s="20">
        <f>IF($B734="","",IFERROR(INDEX('Equipment register'!$B$2:$B$501,MATCH($B734,'Equipment register'!$A$2:$A$501,0)),"Not in register"))</f>
        <v/>
      </c>
      <c r="G734" s="17" t="n"/>
      <c r="H734" s="17" t="n"/>
      <c r="L734" s="21">
        <f>IF($A734="","",IF($H734="",TODAY(),$H734)-$A734)</f>
        <v/>
      </c>
      <c r="M734" s="20">
        <f>IF($A734="","",IF($H734&lt;&gt;"","Returned",IF(AND($G734&lt;&gt;"",TODAY()&gt;$G734),"Overdue","Out")))</f>
        <v/>
      </c>
      <c r="N734" s="21">
        <f>IF(OR($A734="",$G734=""),"",MAX(0,IF($H734="",TODAY(),$H734)-$G734))</f>
        <v/>
      </c>
    </row>
    <row r="735">
      <c r="A735" s="17" t="n"/>
      <c r="C735" s="20">
        <f>IF($B735="","",IFERROR(INDEX('Equipment register'!$B$2:$B$501,MATCH($B735,'Equipment register'!$A$2:$A$501,0)),"Not in register"))</f>
        <v/>
      </c>
      <c r="G735" s="17" t="n"/>
      <c r="H735" s="17" t="n"/>
      <c r="L735" s="21">
        <f>IF($A735="","",IF($H735="",TODAY(),$H735)-$A735)</f>
        <v/>
      </c>
      <c r="M735" s="20">
        <f>IF($A735="","",IF($H735&lt;&gt;"","Returned",IF(AND($G735&lt;&gt;"",TODAY()&gt;$G735),"Overdue","Out")))</f>
        <v/>
      </c>
      <c r="N735" s="21">
        <f>IF(OR($A735="",$G735=""),"",MAX(0,IF($H735="",TODAY(),$H735)-$G735))</f>
        <v/>
      </c>
    </row>
    <row r="736">
      <c r="A736" s="17" t="n"/>
      <c r="C736" s="20">
        <f>IF($B736="","",IFERROR(INDEX('Equipment register'!$B$2:$B$501,MATCH($B736,'Equipment register'!$A$2:$A$501,0)),"Not in register"))</f>
        <v/>
      </c>
      <c r="G736" s="17" t="n"/>
      <c r="H736" s="17" t="n"/>
      <c r="L736" s="21">
        <f>IF($A736="","",IF($H736="",TODAY(),$H736)-$A736)</f>
        <v/>
      </c>
      <c r="M736" s="20">
        <f>IF($A736="","",IF($H736&lt;&gt;"","Returned",IF(AND($G736&lt;&gt;"",TODAY()&gt;$G736),"Overdue","Out")))</f>
        <v/>
      </c>
      <c r="N736" s="21">
        <f>IF(OR($A736="",$G736=""),"",MAX(0,IF($H736="",TODAY(),$H736)-$G736))</f>
        <v/>
      </c>
    </row>
    <row r="737">
      <c r="A737" s="17" t="n"/>
      <c r="C737" s="20">
        <f>IF($B737="","",IFERROR(INDEX('Equipment register'!$B$2:$B$501,MATCH($B737,'Equipment register'!$A$2:$A$501,0)),"Not in register"))</f>
        <v/>
      </c>
      <c r="G737" s="17" t="n"/>
      <c r="H737" s="17" t="n"/>
      <c r="L737" s="21">
        <f>IF($A737="","",IF($H737="",TODAY(),$H737)-$A737)</f>
        <v/>
      </c>
      <c r="M737" s="20">
        <f>IF($A737="","",IF($H737&lt;&gt;"","Returned",IF(AND($G737&lt;&gt;"",TODAY()&gt;$G737),"Overdue","Out")))</f>
        <v/>
      </c>
      <c r="N737" s="21">
        <f>IF(OR($A737="",$G737=""),"",MAX(0,IF($H737="",TODAY(),$H737)-$G737))</f>
        <v/>
      </c>
    </row>
    <row r="738">
      <c r="A738" s="17" t="n"/>
      <c r="C738" s="20">
        <f>IF($B738="","",IFERROR(INDEX('Equipment register'!$B$2:$B$501,MATCH($B738,'Equipment register'!$A$2:$A$501,0)),"Not in register"))</f>
        <v/>
      </c>
      <c r="G738" s="17" t="n"/>
      <c r="H738" s="17" t="n"/>
      <c r="L738" s="21">
        <f>IF($A738="","",IF($H738="",TODAY(),$H738)-$A738)</f>
        <v/>
      </c>
      <c r="M738" s="20">
        <f>IF($A738="","",IF($H738&lt;&gt;"","Returned",IF(AND($G738&lt;&gt;"",TODAY()&gt;$G738),"Overdue","Out")))</f>
        <v/>
      </c>
      <c r="N738" s="21">
        <f>IF(OR($A738="",$G738=""),"",MAX(0,IF($H738="",TODAY(),$H738)-$G738))</f>
        <v/>
      </c>
    </row>
    <row r="739">
      <c r="A739" s="17" t="n"/>
      <c r="C739" s="20">
        <f>IF($B739="","",IFERROR(INDEX('Equipment register'!$B$2:$B$501,MATCH($B739,'Equipment register'!$A$2:$A$501,0)),"Not in register"))</f>
        <v/>
      </c>
      <c r="G739" s="17" t="n"/>
      <c r="H739" s="17" t="n"/>
      <c r="L739" s="21">
        <f>IF($A739="","",IF($H739="",TODAY(),$H739)-$A739)</f>
        <v/>
      </c>
      <c r="M739" s="20">
        <f>IF($A739="","",IF($H739&lt;&gt;"","Returned",IF(AND($G739&lt;&gt;"",TODAY()&gt;$G739),"Overdue","Out")))</f>
        <v/>
      </c>
      <c r="N739" s="21">
        <f>IF(OR($A739="",$G739=""),"",MAX(0,IF($H739="",TODAY(),$H739)-$G739))</f>
        <v/>
      </c>
    </row>
    <row r="740">
      <c r="A740" s="17" t="n"/>
      <c r="C740" s="20">
        <f>IF($B740="","",IFERROR(INDEX('Equipment register'!$B$2:$B$501,MATCH($B740,'Equipment register'!$A$2:$A$501,0)),"Not in register"))</f>
        <v/>
      </c>
      <c r="G740" s="17" t="n"/>
      <c r="H740" s="17" t="n"/>
      <c r="L740" s="21">
        <f>IF($A740="","",IF($H740="",TODAY(),$H740)-$A740)</f>
        <v/>
      </c>
      <c r="M740" s="20">
        <f>IF($A740="","",IF($H740&lt;&gt;"","Returned",IF(AND($G740&lt;&gt;"",TODAY()&gt;$G740),"Overdue","Out")))</f>
        <v/>
      </c>
      <c r="N740" s="21">
        <f>IF(OR($A740="",$G740=""),"",MAX(0,IF($H740="",TODAY(),$H740)-$G740))</f>
        <v/>
      </c>
    </row>
    <row r="741">
      <c r="A741" s="17" t="n"/>
      <c r="C741" s="20">
        <f>IF($B741="","",IFERROR(INDEX('Equipment register'!$B$2:$B$501,MATCH($B741,'Equipment register'!$A$2:$A$501,0)),"Not in register"))</f>
        <v/>
      </c>
      <c r="G741" s="17" t="n"/>
      <c r="H741" s="17" t="n"/>
      <c r="L741" s="21">
        <f>IF($A741="","",IF($H741="",TODAY(),$H741)-$A741)</f>
        <v/>
      </c>
      <c r="M741" s="20">
        <f>IF($A741="","",IF($H741&lt;&gt;"","Returned",IF(AND($G741&lt;&gt;"",TODAY()&gt;$G741),"Overdue","Out")))</f>
        <v/>
      </c>
      <c r="N741" s="21">
        <f>IF(OR($A741="",$G741=""),"",MAX(0,IF($H741="",TODAY(),$H741)-$G741))</f>
        <v/>
      </c>
    </row>
    <row r="742">
      <c r="A742" s="17" t="n"/>
      <c r="C742" s="20">
        <f>IF($B742="","",IFERROR(INDEX('Equipment register'!$B$2:$B$501,MATCH($B742,'Equipment register'!$A$2:$A$501,0)),"Not in register"))</f>
        <v/>
      </c>
      <c r="G742" s="17" t="n"/>
      <c r="H742" s="17" t="n"/>
      <c r="L742" s="21">
        <f>IF($A742="","",IF($H742="",TODAY(),$H742)-$A742)</f>
        <v/>
      </c>
      <c r="M742" s="20">
        <f>IF($A742="","",IF($H742&lt;&gt;"","Returned",IF(AND($G742&lt;&gt;"",TODAY()&gt;$G742),"Overdue","Out")))</f>
        <v/>
      </c>
      <c r="N742" s="21">
        <f>IF(OR($A742="",$G742=""),"",MAX(0,IF($H742="",TODAY(),$H742)-$G742))</f>
        <v/>
      </c>
    </row>
    <row r="743">
      <c r="A743" s="17" t="n"/>
      <c r="C743" s="20">
        <f>IF($B743="","",IFERROR(INDEX('Equipment register'!$B$2:$B$501,MATCH($B743,'Equipment register'!$A$2:$A$501,0)),"Not in register"))</f>
        <v/>
      </c>
      <c r="G743" s="17" t="n"/>
      <c r="H743" s="17" t="n"/>
      <c r="L743" s="21">
        <f>IF($A743="","",IF($H743="",TODAY(),$H743)-$A743)</f>
        <v/>
      </c>
      <c r="M743" s="20">
        <f>IF($A743="","",IF($H743&lt;&gt;"","Returned",IF(AND($G743&lt;&gt;"",TODAY()&gt;$G743),"Overdue","Out")))</f>
        <v/>
      </c>
      <c r="N743" s="21">
        <f>IF(OR($A743="",$G743=""),"",MAX(0,IF($H743="",TODAY(),$H743)-$G743))</f>
        <v/>
      </c>
    </row>
    <row r="744">
      <c r="A744" s="17" t="n"/>
      <c r="C744" s="20">
        <f>IF($B744="","",IFERROR(INDEX('Equipment register'!$B$2:$B$501,MATCH($B744,'Equipment register'!$A$2:$A$501,0)),"Not in register"))</f>
        <v/>
      </c>
      <c r="G744" s="17" t="n"/>
      <c r="H744" s="17" t="n"/>
      <c r="L744" s="21">
        <f>IF($A744="","",IF($H744="",TODAY(),$H744)-$A744)</f>
        <v/>
      </c>
      <c r="M744" s="20">
        <f>IF($A744="","",IF($H744&lt;&gt;"","Returned",IF(AND($G744&lt;&gt;"",TODAY()&gt;$G744),"Overdue","Out")))</f>
        <v/>
      </c>
      <c r="N744" s="21">
        <f>IF(OR($A744="",$G744=""),"",MAX(0,IF($H744="",TODAY(),$H744)-$G744))</f>
        <v/>
      </c>
    </row>
    <row r="745">
      <c r="A745" s="17" t="n"/>
      <c r="C745" s="20">
        <f>IF($B745="","",IFERROR(INDEX('Equipment register'!$B$2:$B$501,MATCH($B745,'Equipment register'!$A$2:$A$501,0)),"Not in register"))</f>
        <v/>
      </c>
      <c r="G745" s="17" t="n"/>
      <c r="H745" s="17" t="n"/>
      <c r="L745" s="21">
        <f>IF($A745="","",IF($H745="",TODAY(),$H745)-$A745)</f>
        <v/>
      </c>
      <c r="M745" s="20">
        <f>IF($A745="","",IF($H745&lt;&gt;"","Returned",IF(AND($G745&lt;&gt;"",TODAY()&gt;$G745),"Overdue","Out")))</f>
        <v/>
      </c>
      <c r="N745" s="21">
        <f>IF(OR($A745="",$G745=""),"",MAX(0,IF($H745="",TODAY(),$H745)-$G745))</f>
        <v/>
      </c>
    </row>
    <row r="746">
      <c r="A746" s="17" t="n"/>
      <c r="C746" s="20">
        <f>IF($B746="","",IFERROR(INDEX('Equipment register'!$B$2:$B$501,MATCH($B746,'Equipment register'!$A$2:$A$501,0)),"Not in register"))</f>
        <v/>
      </c>
      <c r="G746" s="17" t="n"/>
      <c r="H746" s="17" t="n"/>
      <c r="L746" s="21">
        <f>IF($A746="","",IF($H746="",TODAY(),$H746)-$A746)</f>
        <v/>
      </c>
      <c r="M746" s="20">
        <f>IF($A746="","",IF($H746&lt;&gt;"","Returned",IF(AND($G746&lt;&gt;"",TODAY()&gt;$G746),"Overdue","Out")))</f>
        <v/>
      </c>
      <c r="N746" s="21">
        <f>IF(OR($A746="",$G746=""),"",MAX(0,IF($H746="",TODAY(),$H746)-$G746))</f>
        <v/>
      </c>
    </row>
    <row r="747">
      <c r="A747" s="17" t="n"/>
      <c r="C747" s="20">
        <f>IF($B747="","",IFERROR(INDEX('Equipment register'!$B$2:$B$501,MATCH($B747,'Equipment register'!$A$2:$A$501,0)),"Not in register"))</f>
        <v/>
      </c>
      <c r="G747" s="17" t="n"/>
      <c r="H747" s="17" t="n"/>
      <c r="L747" s="21">
        <f>IF($A747="","",IF($H747="",TODAY(),$H747)-$A747)</f>
        <v/>
      </c>
      <c r="M747" s="20">
        <f>IF($A747="","",IF($H747&lt;&gt;"","Returned",IF(AND($G747&lt;&gt;"",TODAY()&gt;$G747),"Overdue","Out")))</f>
        <v/>
      </c>
      <c r="N747" s="21">
        <f>IF(OR($A747="",$G747=""),"",MAX(0,IF($H747="",TODAY(),$H747)-$G747))</f>
        <v/>
      </c>
    </row>
    <row r="748">
      <c r="A748" s="17" t="n"/>
      <c r="C748" s="20">
        <f>IF($B748="","",IFERROR(INDEX('Equipment register'!$B$2:$B$501,MATCH($B748,'Equipment register'!$A$2:$A$501,0)),"Not in register"))</f>
        <v/>
      </c>
      <c r="G748" s="17" t="n"/>
      <c r="H748" s="17" t="n"/>
      <c r="L748" s="21">
        <f>IF($A748="","",IF($H748="",TODAY(),$H748)-$A748)</f>
        <v/>
      </c>
      <c r="M748" s="20">
        <f>IF($A748="","",IF($H748&lt;&gt;"","Returned",IF(AND($G748&lt;&gt;"",TODAY()&gt;$G748),"Overdue","Out")))</f>
        <v/>
      </c>
      <c r="N748" s="21">
        <f>IF(OR($A748="",$G748=""),"",MAX(0,IF($H748="",TODAY(),$H748)-$G748))</f>
        <v/>
      </c>
    </row>
    <row r="749">
      <c r="A749" s="17" t="n"/>
      <c r="C749" s="20">
        <f>IF($B749="","",IFERROR(INDEX('Equipment register'!$B$2:$B$501,MATCH($B749,'Equipment register'!$A$2:$A$501,0)),"Not in register"))</f>
        <v/>
      </c>
      <c r="G749" s="17" t="n"/>
      <c r="H749" s="17" t="n"/>
      <c r="L749" s="21">
        <f>IF($A749="","",IF($H749="",TODAY(),$H749)-$A749)</f>
        <v/>
      </c>
      <c r="M749" s="20">
        <f>IF($A749="","",IF($H749&lt;&gt;"","Returned",IF(AND($G749&lt;&gt;"",TODAY()&gt;$G749),"Overdue","Out")))</f>
        <v/>
      </c>
      <c r="N749" s="21">
        <f>IF(OR($A749="",$G749=""),"",MAX(0,IF($H749="",TODAY(),$H749)-$G749))</f>
        <v/>
      </c>
    </row>
    <row r="750">
      <c r="A750" s="17" t="n"/>
      <c r="C750" s="20">
        <f>IF($B750="","",IFERROR(INDEX('Equipment register'!$B$2:$B$501,MATCH($B750,'Equipment register'!$A$2:$A$501,0)),"Not in register"))</f>
        <v/>
      </c>
      <c r="G750" s="17" t="n"/>
      <c r="H750" s="17" t="n"/>
      <c r="L750" s="21">
        <f>IF($A750="","",IF($H750="",TODAY(),$H750)-$A750)</f>
        <v/>
      </c>
      <c r="M750" s="20">
        <f>IF($A750="","",IF($H750&lt;&gt;"","Returned",IF(AND($G750&lt;&gt;"",TODAY()&gt;$G750),"Overdue","Out")))</f>
        <v/>
      </c>
      <c r="N750" s="21">
        <f>IF(OR($A750="",$G750=""),"",MAX(0,IF($H750="",TODAY(),$H750)-$G750))</f>
        <v/>
      </c>
    </row>
    <row r="751">
      <c r="A751" s="17" t="n"/>
      <c r="C751" s="20">
        <f>IF($B751="","",IFERROR(INDEX('Equipment register'!$B$2:$B$501,MATCH($B751,'Equipment register'!$A$2:$A$501,0)),"Not in register"))</f>
        <v/>
      </c>
      <c r="G751" s="17" t="n"/>
      <c r="H751" s="17" t="n"/>
      <c r="L751" s="21">
        <f>IF($A751="","",IF($H751="",TODAY(),$H751)-$A751)</f>
        <v/>
      </c>
      <c r="M751" s="20">
        <f>IF($A751="","",IF($H751&lt;&gt;"","Returned",IF(AND($G751&lt;&gt;"",TODAY()&gt;$G751),"Overdue","Out")))</f>
        <v/>
      </c>
      <c r="N751" s="21">
        <f>IF(OR($A751="",$G751=""),"",MAX(0,IF($H751="",TODAY(),$H751)-$G751))</f>
        <v/>
      </c>
    </row>
    <row r="752">
      <c r="A752" s="17" t="n"/>
      <c r="C752" s="20">
        <f>IF($B752="","",IFERROR(INDEX('Equipment register'!$B$2:$B$501,MATCH($B752,'Equipment register'!$A$2:$A$501,0)),"Not in register"))</f>
        <v/>
      </c>
      <c r="G752" s="17" t="n"/>
      <c r="H752" s="17" t="n"/>
      <c r="L752" s="21">
        <f>IF($A752="","",IF($H752="",TODAY(),$H752)-$A752)</f>
        <v/>
      </c>
      <c r="M752" s="20">
        <f>IF($A752="","",IF($H752&lt;&gt;"","Returned",IF(AND($G752&lt;&gt;"",TODAY()&gt;$G752),"Overdue","Out")))</f>
        <v/>
      </c>
      <c r="N752" s="21">
        <f>IF(OR($A752="",$G752=""),"",MAX(0,IF($H752="",TODAY(),$H752)-$G752))</f>
        <v/>
      </c>
    </row>
    <row r="753">
      <c r="A753" s="17" t="n"/>
      <c r="C753" s="20">
        <f>IF($B753="","",IFERROR(INDEX('Equipment register'!$B$2:$B$501,MATCH($B753,'Equipment register'!$A$2:$A$501,0)),"Not in register"))</f>
        <v/>
      </c>
      <c r="G753" s="17" t="n"/>
      <c r="H753" s="17" t="n"/>
      <c r="L753" s="21">
        <f>IF($A753="","",IF($H753="",TODAY(),$H753)-$A753)</f>
        <v/>
      </c>
      <c r="M753" s="20">
        <f>IF($A753="","",IF($H753&lt;&gt;"","Returned",IF(AND($G753&lt;&gt;"",TODAY()&gt;$G753),"Overdue","Out")))</f>
        <v/>
      </c>
      <c r="N753" s="21">
        <f>IF(OR($A753="",$G753=""),"",MAX(0,IF($H753="",TODAY(),$H753)-$G753))</f>
        <v/>
      </c>
    </row>
    <row r="754">
      <c r="A754" s="17" t="n"/>
      <c r="C754" s="20">
        <f>IF($B754="","",IFERROR(INDEX('Equipment register'!$B$2:$B$501,MATCH($B754,'Equipment register'!$A$2:$A$501,0)),"Not in register"))</f>
        <v/>
      </c>
      <c r="G754" s="17" t="n"/>
      <c r="H754" s="17" t="n"/>
      <c r="L754" s="21">
        <f>IF($A754="","",IF($H754="",TODAY(),$H754)-$A754)</f>
        <v/>
      </c>
      <c r="M754" s="20">
        <f>IF($A754="","",IF($H754&lt;&gt;"","Returned",IF(AND($G754&lt;&gt;"",TODAY()&gt;$G754),"Overdue","Out")))</f>
        <v/>
      </c>
      <c r="N754" s="21">
        <f>IF(OR($A754="",$G754=""),"",MAX(0,IF($H754="",TODAY(),$H754)-$G754))</f>
        <v/>
      </c>
    </row>
    <row r="755">
      <c r="A755" s="17" t="n"/>
      <c r="C755" s="20">
        <f>IF($B755="","",IFERROR(INDEX('Equipment register'!$B$2:$B$501,MATCH($B755,'Equipment register'!$A$2:$A$501,0)),"Not in register"))</f>
        <v/>
      </c>
      <c r="G755" s="17" t="n"/>
      <c r="H755" s="17" t="n"/>
      <c r="L755" s="21">
        <f>IF($A755="","",IF($H755="",TODAY(),$H755)-$A755)</f>
        <v/>
      </c>
      <c r="M755" s="20">
        <f>IF($A755="","",IF($H755&lt;&gt;"","Returned",IF(AND($G755&lt;&gt;"",TODAY()&gt;$G755),"Overdue","Out")))</f>
        <v/>
      </c>
      <c r="N755" s="21">
        <f>IF(OR($A755="",$G755=""),"",MAX(0,IF($H755="",TODAY(),$H755)-$G755))</f>
        <v/>
      </c>
    </row>
    <row r="756">
      <c r="A756" s="17" t="n"/>
      <c r="C756" s="20">
        <f>IF($B756="","",IFERROR(INDEX('Equipment register'!$B$2:$B$501,MATCH($B756,'Equipment register'!$A$2:$A$501,0)),"Not in register"))</f>
        <v/>
      </c>
      <c r="G756" s="17" t="n"/>
      <c r="H756" s="17" t="n"/>
      <c r="L756" s="21">
        <f>IF($A756="","",IF($H756="",TODAY(),$H756)-$A756)</f>
        <v/>
      </c>
      <c r="M756" s="20">
        <f>IF($A756="","",IF($H756&lt;&gt;"","Returned",IF(AND($G756&lt;&gt;"",TODAY()&gt;$G756),"Overdue","Out")))</f>
        <v/>
      </c>
      <c r="N756" s="21">
        <f>IF(OR($A756="",$G756=""),"",MAX(0,IF($H756="",TODAY(),$H756)-$G756))</f>
        <v/>
      </c>
    </row>
    <row r="757">
      <c r="A757" s="17" t="n"/>
      <c r="C757" s="20">
        <f>IF($B757="","",IFERROR(INDEX('Equipment register'!$B$2:$B$501,MATCH($B757,'Equipment register'!$A$2:$A$501,0)),"Not in register"))</f>
        <v/>
      </c>
      <c r="G757" s="17" t="n"/>
      <c r="H757" s="17" t="n"/>
      <c r="L757" s="21">
        <f>IF($A757="","",IF($H757="",TODAY(),$H757)-$A757)</f>
        <v/>
      </c>
      <c r="M757" s="20">
        <f>IF($A757="","",IF($H757&lt;&gt;"","Returned",IF(AND($G757&lt;&gt;"",TODAY()&gt;$G757),"Overdue","Out")))</f>
        <v/>
      </c>
      <c r="N757" s="21">
        <f>IF(OR($A757="",$G757=""),"",MAX(0,IF($H757="",TODAY(),$H757)-$G757))</f>
        <v/>
      </c>
    </row>
    <row r="758">
      <c r="A758" s="17" t="n"/>
      <c r="C758" s="20">
        <f>IF($B758="","",IFERROR(INDEX('Equipment register'!$B$2:$B$501,MATCH($B758,'Equipment register'!$A$2:$A$501,0)),"Not in register"))</f>
        <v/>
      </c>
      <c r="G758" s="17" t="n"/>
      <c r="H758" s="17" t="n"/>
      <c r="L758" s="21">
        <f>IF($A758="","",IF($H758="",TODAY(),$H758)-$A758)</f>
        <v/>
      </c>
      <c r="M758" s="20">
        <f>IF($A758="","",IF($H758&lt;&gt;"","Returned",IF(AND($G758&lt;&gt;"",TODAY()&gt;$G758),"Overdue","Out")))</f>
        <v/>
      </c>
      <c r="N758" s="21">
        <f>IF(OR($A758="",$G758=""),"",MAX(0,IF($H758="",TODAY(),$H758)-$G758))</f>
        <v/>
      </c>
    </row>
    <row r="759">
      <c r="A759" s="17" t="n"/>
      <c r="C759" s="20">
        <f>IF($B759="","",IFERROR(INDEX('Equipment register'!$B$2:$B$501,MATCH($B759,'Equipment register'!$A$2:$A$501,0)),"Not in register"))</f>
        <v/>
      </c>
      <c r="G759" s="17" t="n"/>
      <c r="H759" s="17" t="n"/>
      <c r="L759" s="21">
        <f>IF($A759="","",IF($H759="",TODAY(),$H759)-$A759)</f>
        <v/>
      </c>
      <c r="M759" s="20">
        <f>IF($A759="","",IF($H759&lt;&gt;"","Returned",IF(AND($G759&lt;&gt;"",TODAY()&gt;$G759),"Overdue","Out")))</f>
        <v/>
      </c>
      <c r="N759" s="21">
        <f>IF(OR($A759="",$G759=""),"",MAX(0,IF($H759="",TODAY(),$H759)-$G759))</f>
        <v/>
      </c>
    </row>
    <row r="760">
      <c r="A760" s="17" t="n"/>
      <c r="C760" s="20">
        <f>IF($B760="","",IFERROR(INDEX('Equipment register'!$B$2:$B$501,MATCH($B760,'Equipment register'!$A$2:$A$501,0)),"Not in register"))</f>
        <v/>
      </c>
      <c r="G760" s="17" t="n"/>
      <c r="H760" s="17" t="n"/>
      <c r="L760" s="21">
        <f>IF($A760="","",IF($H760="",TODAY(),$H760)-$A760)</f>
        <v/>
      </c>
      <c r="M760" s="20">
        <f>IF($A760="","",IF($H760&lt;&gt;"","Returned",IF(AND($G760&lt;&gt;"",TODAY()&gt;$G760),"Overdue","Out")))</f>
        <v/>
      </c>
      <c r="N760" s="21">
        <f>IF(OR($A760="",$G760=""),"",MAX(0,IF($H760="",TODAY(),$H760)-$G760))</f>
        <v/>
      </c>
    </row>
    <row r="761">
      <c r="A761" s="17" t="n"/>
      <c r="C761" s="20">
        <f>IF($B761="","",IFERROR(INDEX('Equipment register'!$B$2:$B$501,MATCH($B761,'Equipment register'!$A$2:$A$501,0)),"Not in register"))</f>
        <v/>
      </c>
      <c r="G761" s="17" t="n"/>
      <c r="H761" s="17" t="n"/>
      <c r="L761" s="21">
        <f>IF($A761="","",IF($H761="",TODAY(),$H761)-$A761)</f>
        <v/>
      </c>
      <c r="M761" s="20">
        <f>IF($A761="","",IF($H761&lt;&gt;"","Returned",IF(AND($G761&lt;&gt;"",TODAY()&gt;$G761),"Overdue","Out")))</f>
        <v/>
      </c>
      <c r="N761" s="21">
        <f>IF(OR($A761="",$G761=""),"",MAX(0,IF($H761="",TODAY(),$H761)-$G761))</f>
        <v/>
      </c>
    </row>
    <row r="762">
      <c r="A762" s="17" t="n"/>
      <c r="C762" s="20">
        <f>IF($B762="","",IFERROR(INDEX('Equipment register'!$B$2:$B$501,MATCH($B762,'Equipment register'!$A$2:$A$501,0)),"Not in register"))</f>
        <v/>
      </c>
      <c r="G762" s="17" t="n"/>
      <c r="H762" s="17" t="n"/>
      <c r="L762" s="21">
        <f>IF($A762="","",IF($H762="",TODAY(),$H762)-$A762)</f>
        <v/>
      </c>
      <c r="M762" s="20">
        <f>IF($A762="","",IF($H762&lt;&gt;"","Returned",IF(AND($G762&lt;&gt;"",TODAY()&gt;$G762),"Overdue","Out")))</f>
        <v/>
      </c>
      <c r="N762" s="21">
        <f>IF(OR($A762="",$G762=""),"",MAX(0,IF($H762="",TODAY(),$H762)-$G762))</f>
        <v/>
      </c>
    </row>
    <row r="763">
      <c r="A763" s="17" t="n"/>
      <c r="C763" s="20">
        <f>IF($B763="","",IFERROR(INDEX('Equipment register'!$B$2:$B$501,MATCH($B763,'Equipment register'!$A$2:$A$501,0)),"Not in register"))</f>
        <v/>
      </c>
      <c r="G763" s="17" t="n"/>
      <c r="H763" s="17" t="n"/>
      <c r="L763" s="21">
        <f>IF($A763="","",IF($H763="",TODAY(),$H763)-$A763)</f>
        <v/>
      </c>
      <c r="M763" s="20">
        <f>IF($A763="","",IF($H763&lt;&gt;"","Returned",IF(AND($G763&lt;&gt;"",TODAY()&gt;$G763),"Overdue","Out")))</f>
        <v/>
      </c>
      <c r="N763" s="21">
        <f>IF(OR($A763="",$G763=""),"",MAX(0,IF($H763="",TODAY(),$H763)-$G763))</f>
        <v/>
      </c>
    </row>
    <row r="764">
      <c r="A764" s="17" t="n"/>
      <c r="C764" s="20">
        <f>IF($B764="","",IFERROR(INDEX('Equipment register'!$B$2:$B$501,MATCH($B764,'Equipment register'!$A$2:$A$501,0)),"Not in register"))</f>
        <v/>
      </c>
      <c r="G764" s="17" t="n"/>
      <c r="H764" s="17" t="n"/>
      <c r="L764" s="21">
        <f>IF($A764="","",IF($H764="",TODAY(),$H764)-$A764)</f>
        <v/>
      </c>
      <c r="M764" s="20">
        <f>IF($A764="","",IF($H764&lt;&gt;"","Returned",IF(AND($G764&lt;&gt;"",TODAY()&gt;$G764),"Overdue","Out")))</f>
        <v/>
      </c>
      <c r="N764" s="21">
        <f>IF(OR($A764="",$G764=""),"",MAX(0,IF($H764="",TODAY(),$H764)-$G764))</f>
        <v/>
      </c>
    </row>
    <row r="765">
      <c r="A765" s="17" t="n"/>
      <c r="C765" s="20">
        <f>IF($B765="","",IFERROR(INDEX('Equipment register'!$B$2:$B$501,MATCH($B765,'Equipment register'!$A$2:$A$501,0)),"Not in register"))</f>
        <v/>
      </c>
      <c r="G765" s="17" t="n"/>
      <c r="H765" s="17" t="n"/>
      <c r="L765" s="21">
        <f>IF($A765="","",IF($H765="",TODAY(),$H765)-$A765)</f>
        <v/>
      </c>
      <c r="M765" s="20">
        <f>IF($A765="","",IF($H765&lt;&gt;"","Returned",IF(AND($G765&lt;&gt;"",TODAY()&gt;$G765),"Overdue","Out")))</f>
        <v/>
      </c>
      <c r="N765" s="21">
        <f>IF(OR($A765="",$G765=""),"",MAX(0,IF($H765="",TODAY(),$H765)-$G765))</f>
        <v/>
      </c>
    </row>
    <row r="766">
      <c r="A766" s="17" t="n"/>
      <c r="C766" s="20">
        <f>IF($B766="","",IFERROR(INDEX('Equipment register'!$B$2:$B$501,MATCH($B766,'Equipment register'!$A$2:$A$501,0)),"Not in register"))</f>
        <v/>
      </c>
      <c r="G766" s="17" t="n"/>
      <c r="H766" s="17" t="n"/>
      <c r="L766" s="21">
        <f>IF($A766="","",IF($H766="",TODAY(),$H766)-$A766)</f>
        <v/>
      </c>
      <c r="M766" s="20">
        <f>IF($A766="","",IF($H766&lt;&gt;"","Returned",IF(AND($G766&lt;&gt;"",TODAY()&gt;$G766),"Overdue","Out")))</f>
        <v/>
      </c>
      <c r="N766" s="21">
        <f>IF(OR($A766="",$G766=""),"",MAX(0,IF($H766="",TODAY(),$H766)-$G766))</f>
        <v/>
      </c>
    </row>
    <row r="767">
      <c r="A767" s="17" t="n"/>
      <c r="C767" s="20">
        <f>IF($B767="","",IFERROR(INDEX('Equipment register'!$B$2:$B$501,MATCH($B767,'Equipment register'!$A$2:$A$501,0)),"Not in register"))</f>
        <v/>
      </c>
      <c r="G767" s="17" t="n"/>
      <c r="H767" s="17" t="n"/>
      <c r="L767" s="21">
        <f>IF($A767="","",IF($H767="",TODAY(),$H767)-$A767)</f>
        <v/>
      </c>
      <c r="M767" s="20">
        <f>IF($A767="","",IF($H767&lt;&gt;"","Returned",IF(AND($G767&lt;&gt;"",TODAY()&gt;$G767),"Overdue","Out")))</f>
        <v/>
      </c>
      <c r="N767" s="21">
        <f>IF(OR($A767="",$G767=""),"",MAX(0,IF($H767="",TODAY(),$H767)-$G767))</f>
        <v/>
      </c>
    </row>
    <row r="768">
      <c r="A768" s="17" t="n"/>
      <c r="C768" s="20">
        <f>IF($B768="","",IFERROR(INDEX('Equipment register'!$B$2:$B$501,MATCH($B768,'Equipment register'!$A$2:$A$501,0)),"Not in register"))</f>
        <v/>
      </c>
      <c r="G768" s="17" t="n"/>
      <c r="H768" s="17" t="n"/>
      <c r="L768" s="21">
        <f>IF($A768="","",IF($H768="",TODAY(),$H768)-$A768)</f>
        <v/>
      </c>
      <c r="M768" s="20">
        <f>IF($A768="","",IF($H768&lt;&gt;"","Returned",IF(AND($G768&lt;&gt;"",TODAY()&gt;$G768),"Overdue","Out")))</f>
        <v/>
      </c>
      <c r="N768" s="21">
        <f>IF(OR($A768="",$G768=""),"",MAX(0,IF($H768="",TODAY(),$H768)-$G768))</f>
        <v/>
      </c>
    </row>
    <row r="769">
      <c r="A769" s="17" t="n"/>
      <c r="C769" s="20">
        <f>IF($B769="","",IFERROR(INDEX('Equipment register'!$B$2:$B$501,MATCH($B769,'Equipment register'!$A$2:$A$501,0)),"Not in register"))</f>
        <v/>
      </c>
      <c r="G769" s="17" t="n"/>
      <c r="H769" s="17" t="n"/>
      <c r="L769" s="21">
        <f>IF($A769="","",IF($H769="",TODAY(),$H769)-$A769)</f>
        <v/>
      </c>
      <c r="M769" s="20">
        <f>IF($A769="","",IF($H769&lt;&gt;"","Returned",IF(AND($G769&lt;&gt;"",TODAY()&gt;$G769),"Overdue","Out")))</f>
        <v/>
      </c>
      <c r="N769" s="21">
        <f>IF(OR($A769="",$G769=""),"",MAX(0,IF($H769="",TODAY(),$H769)-$G769))</f>
        <v/>
      </c>
    </row>
    <row r="770">
      <c r="A770" s="17" t="n"/>
      <c r="C770" s="20">
        <f>IF($B770="","",IFERROR(INDEX('Equipment register'!$B$2:$B$501,MATCH($B770,'Equipment register'!$A$2:$A$501,0)),"Not in register"))</f>
        <v/>
      </c>
      <c r="G770" s="17" t="n"/>
      <c r="H770" s="17" t="n"/>
      <c r="L770" s="21">
        <f>IF($A770="","",IF($H770="",TODAY(),$H770)-$A770)</f>
        <v/>
      </c>
      <c r="M770" s="20">
        <f>IF($A770="","",IF($H770&lt;&gt;"","Returned",IF(AND($G770&lt;&gt;"",TODAY()&gt;$G770),"Overdue","Out")))</f>
        <v/>
      </c>
      <c r="N770" s="21">
        <f>IF(OR($A770="",$G770=""),"",MAX(0,IF($H770="",TODAY(),$H770)-$G770))</f>
        <v/>
      </c>
    </row>
    <row r="771">
      <c r="A771" s="17" t="n"/>
      <c r="C771" s="20">
        <f>IF($B771="","",IFERROR(INDEX('Equipment register'!$B$2:$B$501,MATCH($B771,'Equipment register'!$A$2:$A$501,0)),"Not in register"))</f>
        <v/>
      </c>
      <c r="G771" s="17" t="n"/>
      <c r="H771" s="17" t="n"/>
      <c r="L771" s="21">
        <f>IF($A771="","",IF($H771="",TODAY(),$H771)-$A771)</f>
        <v/>
      </c>
      <c r="M771" s="20">
        <f>IF($A771="","",IF($H771&lt;&gt;"","Returned",IF(AND($G771&lt;&gt;"",TODAY()&gt;$G771),"Overdue","Out")))</f>
        <v/>
      </c>
      <c r="N771" s="21">
        <f>IF(OR($A771="",$G771=""),"",MAX(0,IF($H771="",TODAY(),$H771)-$G771))</f>
        <v/>
      </c>
    </row>
    <row r="772">
      <c r="A772" s="17" t="n"/>
      <c r="C772" s="20">
        <f>IF($B772="","",IFERROR(INDEX('Equipment register'!$B$2:$B$501,MATCH($B772,'Equipment register'!$A$2:$A$501,0)),"Not in register"))</f>
        <v/>
      </c>
      <c r="G772" s="17" t="n"/>
      <c r="H772" s="17" t="n"/>
      <c r="L772" s="21">
        <f>IF($A772="","",IF($H772="",TODAY(),$H772)-$A772)</f>
        <v/>
      </c>
      <c r="M772" s="20">
        <f>IF($A772="","",IF($H772&lt;&gt;"","Returned",IF(AND($G772&lt;&gt;"",TODAY()&gt;$G772),"Overdue","Out")))</f>
        <v/>
      </c>
      <c r="N772" s="21">
        <f>IF(OR($A772="",$G772=""),"",MAX(0,IF($H772="",TODAY(),$H772)-$G772))</f>
        <v/>
      </c>
    </row>
    <row r="773">
      <c r="A773" s="17" t="n"/>
      <c r="C773" s="20">
        <f>IF($B773="","",IFERROR(INDEX('Equipment register'!$B$2:$B$501,MATCH($B773,'Equipment register'!$A$2:$A$501,0)),"Not in register"))</f>
        <v/>
      </c>
      <c r="G773" s="17" t="n"/>
      <c r="H773" s="17" t="n"/>
      <c r="L773" s="21">
        <f>IF($A773="","",IF($H773="",TODAY(),$H773)-$A773)</f>
        <v/>
      </c>
      <c r="M773" s="20">
        <f>IF($A773="","",IF($H773&lt;&gt;"","Returned",IF(AND($G773&lt;&gt;"",TODAY()&gt;$G773),"Overdue","Out")))</f>
        <v/>
      </c>
      <c r="N773" s="21">
        <f>IF(OR($A773="",$G773=""),"",MAX(0,IF($H773="",TODAY(),$H773)-$G773))</f>
        <v/>
      </c>
    </row>
    <row r="774">
      <c r="A774" s="17" t="n"/>
      <c r="C774" s="20">
        <f>IF($B774="","",IFERROR(INDEX('Equipment register'!$B$2:$B$501,MATCH($B774,'Equipment register'!$A$2:$A$501,0)),"Not in register"))</f>
        <v/>
      </c>
      <c r="G774" s="17" t="n"/>
      <c r="H774" s="17" t="n"/>
      <c r="L774" s="21">
        <f>IF($A774="","",IF($H774="",TODAY(),$H774)-$A774)</f>
        <v/>
      </c>
      <c r="M774" s="20">
        <f>IF($A774="","",IF($H774&lt;&gt;"","Returned",IF(AND($G774&lt;&gt;"",TODAY()&gt;$G774),"Overdue","Out")))</f>
        <v/>
      </c>
      <c r="N774" s="21">
        <f>IF(OR($A774="",$G774=""),"",MAX(0,IF($H774="",TODAY(),$H774)-$G774))</f>
        <v/>
      </c>
    </row>
    <row r="775">
      <c r="A775" s="17" t="n"/>
      <c r="C775" s="20">
        <f>IF($B775="","",IFERROR(INDEX('Equipment register'!$B$2:$B$501,MATCH($B775,'Equipment register'!$A$2:$A$501,0)),"Not in register"))</f>
        <v/>
      </c>
      <c r="G775" s="17" t="n"/>
      <c r="H775" s="17" t="n"/>
      <c r="L775" s="21">
        <f>IF($A775="","",IF($H775="",TODAY(),$H775)-$A775)</f>
        <v/>
      </c>
      <c r="M775" s="20">
        <f>IF($A775="","",IF($H775&lt;&gt;"","Returned",IF(AND($G775&lt;&gt;"",TODAY()&gt;$G775),"Overdue","Out")))</f>
        <v/>
      </c>
      <c r="N775" s="21">
        <f>IF(OR($A775="",$G775=""),"",MAX(0,IF($H775="",TODAY(),$H775)-$G775))</f>
        <v/>
      </c>
    </row>
    <row r="776">
      <c r="A776" s="17" t="n"/>
      <c r="C776" s="20">
        <f>IF($B776="","",IFERROR(INDEX('Equipment register'!$B$2:$B$501,MATCH($B776,'Equipment register'!$A$2:$A$501,0)),"Not in register"))</f>
        <v/>
      </c>
      <c r="G776" s="17" t="n"/>
      <c r="H776" s="17" t="n"/>
      <c r="L776" s="21">
        <f>IF($A776="","",IF($H776="",TODAY(),$H776)-$A776)</f>
        <v/>
      </c>
      <c r="M776" s="20">
        <f>IF($A776="","",IF($H776&lt;&gt;"","Returned",IF(AND($G776&lt;&gt;"",TODAY()&gt;$G776),"Overdue","Out")))</f>
        <v/>
      </c>
      <c r="N776" s="21">
        <f>IF(OR($A776="",$G776=""),"",MAX(0,IF($H776="",TODAY(),$H776)-$G776))</f>
        <v/>
      </c>
    </row>
    <row r="777">
      <c r="A777" s="17" t="n"/>
      <c r="C777" s="20">
        <f>IF($B777="","",IFERROR(INDEX('Equipment register'!$B$2:$B$501,MATCH($B777,'Equipment register'!$A$2:$A$501,0)),"Not in register"))</f>
        <v/>
      </c>
      <c r="G777" s="17" t="n"/>
      <c r="H777" s="17" t="n"/>
      <c r="L777" s="21">
        <f>IF($A777="","",IF($H777="",TODAY(),$H777)-$A777)</f>
        <v/>
      </c>
      <c r="M777" s="20">
        <f>IF($A777="","",IF($H777&lt;&gt;"","Returned",IF(AND($G777&lt;&gt;"",TODAY()&gt;$G777),"Overdue","Out")))</f>
        <v/>
      </c>
      <c r="N777" s="21">
        <f>IF(OR($A777="",$G777=""),"",MAX(0,IF($H777="",TODAY(),$H777)-$G777))</f>
        <v/>
      </c>
    </row>
    <row r="778">
      <c r="A778" s="17" t="n"/>
      <c r="C778" s="20">
        <f>IF($B778="","",IFERROR(INDEX('Equipment register'!$B$2:$B$501,MATCH($B778,'Equipment register'!$A$2:$A$501,0)),"Not in register"))</f>
        <v/>
      </c>
      <c r="G778" s="17" t="n"/>
      <c r="H778" s="17" t="n"/>
      <c r="L778" s="21">
        <f>IF($A778="","",IF($H778="",TODAY(),$H778)-$A778)</f>
        <v/>
      </c>
      <c r="M778" s="20">
        <f>IF($A778="","",IF($H778&lt;&gt;"","Returned",IF(AND($G778&lt;&gt;"",TODAY()&gt;$G778),"Overdue","Out")))</f>
        <v/>
      </c>
      <c r="N778" s="21">
        <f>IF(OR($A778="",$G778=""),"",MAX(0,IF($H778="",TODAY(),$H778)-$G778))</f>
        <v/>
      </c>
    </row>
    <row r="779">
      <c r="A779" s="17" t="n"/>
      <c r="C779" s="20">
        <f>IF($B779="","",IFERROR(INDEX('Equipment register'!$B$2:$B$501,MATCH($B779,'Equipment register'!$A$2:$A$501,0)),"Not in register"))</f>
        <v/>
      </c>
      <c r="G779" s="17" t="n"/>
      <c r="H779" s="17" t="n"/>
      <c r="L779" s="21">
        <f>IF($A779="","",IF($H779="",TODAY(),$H779)-$A779)</f>
        <v/>
      </c>
      <c r="M779" s="20">
        <f>IF($A779="","",IF($H779&lt;&gt;"","Returned",IF(AND($G779&lt;&gt;"",TODAY()&gt;$G779),"Overdue","Out")))</f>
        <v/>
      </c>
      <c r="N779" s="21">
        <f>IF(OR($A779="",$G779=""),"",MAX(0,IF($H779="",TODAY(),$H779)-$G779))</f>
        <v/>
      </c>
    </row>
    <row r="780">
      <c r="A780" s="17" t="n"/>
      <c r="C780" s="20">
        <f>IF($B780="","",IFERROR(INDEX('Equipment register'!$B$2:$B$501,MATCH($B780,'Equipment register'!$A$2:$A$501,0)),"Not in register"))</f>
        <v/>
      </c>
      <c r="G780" s="17" t="n"/>
      <c r="H780" s="17" t="n"/>
      <c r="L780" s="21">
        <f>IF($A780="","",IF($H780="",TODAY(),$H780)-$A780)</f>
        <v/>
      </c>
      <c r="M780" s="20">
        <f>IF($A780="","",IF($H780&lt;&gt;"","Returned",IF(AND($G780&lt;&gt;"",TODAY()&gt;$G780),"Overdue","Out")))</f>
        <v/>
      </c>
      <c r="N780" s="21">
        <f>IF(OR($A780="",$G780=""),"",MAX(0,IF($H780="",TODAY(),$H780)-$G780))</f>
        <v/>
      </c>
    </row>
    <row r="781">
      <c r="A781" s="17" t="n"/>
      <c r="C781" s="20">
        <f>IF($B781="","",IFERROR(INDEX('Equipment register'!$B$2:$B$501,MATCH($B781,'Equipment register'!$A$2:$A$501,0)),"Not in register"))</f>
        <v/>
      </c>
      <c r="G781" s="17" t="n"/>
      <c r="H781" s="17" t="n"/>
      <c r="L781" s="21">
        <f>IF($A781="","",IF($H781="",TODAY(),$H781)-$A781)</f>
        <v/>
      </c>
      <c r="M781" s="20">
        <f>IF($A781="","",IF($H781&lt;&gt;"","Returned",IF(AND($G781&lt;&gt;"",TODAY()&gt;$G781),"Overdue","Out")))</f>
        <v/>
      </c>
      <c r="N781" s="21">
        <f>IF(OR($A781="",$G781=""),"",MAX(0,IF($H781="",TODAY(),$H781)-$G781))</f>
        <v/>
      </c>
    </row>
    <row r="782">
      <c r="A782" s="17" t="n"/>
      <c r="C782" s="20">
        <f>IF($B782="","",IFERROR(INDEX('Equipment register'!$B$2:$B$501,MATCH($B782,'Equipment register'!$A$2:$A$501,0)),"Not in register"))</f>
        <v/>
      </c>
      <c r="G782" s="17" t="n"/>
      <c r="H782" s="17" t="n"/>
      <c r="L782" s="21">
        <f>IF($A782="","",IF($H782="",TODAY(),$H782)-$A782)</f>
        <v/>
      </c>
      <c r="M782" s="20">
        <f>IF($A782="","",IF($H782&lt;&gt;"","Returned",IF(AND($G782&lt;&gt;"",TODAY()&gt;$G782),"Overdue","Out")))</f>
        <v/>
      </c>
      <c r="N782" s="21">
        <f>IF(OR($A782="",$G782=""),"",MAX(0,IF($H782="",TODAY(),$H782)-$G782))</f>
        <v/>
      </c>
    </row>
    <row r="783">
      <c r="A783" s="17" t="n"/>
      <c r="C783" s="20">
        <f>IF($B783="","",IFERROR(INDEX('Equipment register'!$B$2:$B$501,MATCH($B783,'Equipment register'!$A$2:$A$501,0)),"Not in register"))</f>
        <v/>
      </c>
      <c r="G783" s="17" t="n"/>
      <c r="H783" s="17" t="n"/>
      <c r="L783" s="21">
        <f>IF($A783="","",IF($H783="",TODAY(),$H783)-$A783)</f>
        <v/>
      </c>
      <c r="M783" s="20">
        <f>IF($A783="","",IF($H783&lt;&gt;"","Returned",IF(AND($G783&lt;&gt;"",TODAY()&gt;$G783),"Overdue","Out")))</f>
        <v/>
      </c>
      <c r="N783" s="21">
        <f>IF(OR($A783="",$G783=""),"",MAX(0,IF($H783="",TODAY(),$H783)-$G783))</f>
        <v/>
      </c>
    </row>
    <row r="784">
      <c r="A784" s="17" t="n"/>
      <c r="C784" s="20">
        <f>IF($B784="","",IFERROR(INDEX('Equipment register'!$B$2:$B$501,MATCH($B784,'Equipment register'!$A$2:$A$501,0)),"Not in register"))</f>
        <v/>
      </c>
      <c r="G784" s="17" t="n"/>
      <c r="H784" s="17" t="n"/>
      <c r="L784" s="21">
        <f>IF($A784="","",IF($H784="",TODAY(),$H784)-$A784)</f>
        <v/>
      </c>
      <c r="M784" s="20">
        <f>IF($A784="","",IF($H784&lt;&gt;"","Returned",IF(AND($G784&lt;&gt;"",TODAY()&gt;$G784),"Overdue","Out")))</f>
        <v/>
      </c>
      <c r="N784" s="21">
        <f>IF(OR($A784="",$G784=""),"",MAX(0,IF($H784="",TODAY(),$H784)-$G784))</f>
        <v/>
      </c>
    </row>
    <row r="785">
      <c r="A785" s="17" t="n"/>
      <c r="C785" s="20">
        <f>IF($B785="","",IFERROR(INDEX('Equipment register'!$B$2:$B$501,MATCH($B785,'Equipment register'!$A$2:$A$501,0)),"Not in register"))</f>
        <v/>
      </c>
      <c r="G785" s="17" t="n"/>
      <c r="H785" s="17" t="n"/>
      <c r="L785" s="21">
        <f>IF($A785="","",IF($H785="",TODAY(),$H785)-$A785)</f>
        <v/>
      </c>
      <c r="M785" s="20">
        <f>IF($A785="","",IF($H785&lt;&gt;"","Returned",IF(AND($G785&lt;&gt;"",TODAY()&gt;$G785),"Overdue","Out")))</f>
        <v/>
      </c>
      <c r="N785" s="21">
        <f>IF(OR($A785="",$G785=""),"",MAX(0,IF($H785="",TODAY(),$H785)-$G785))</f>
        <v/>
      </c>
    </row>
    <row r="786">
      <c r="A786" s="17" t="n"/>
      <c r="C786" s="20">
        <f>IF($B786="","",IFERROR(INDEX('Equipment register'!$B$2:$B$501,MATCH($B786,'Equipment register'!$A$2:$A$501,0)),"Not in register"))</f>
        <v/>
      </c>
      <c r="G786" s="17" t="n"/>
      <c r="H786" s="17" t="n"/>
      <c r="L786" s="21">
        <f>IF($A786="","",IF($H786="",TODAY(),$H786)-$A786)</f>
        <v/>
      </c>
      <c r="M786" s="20">
        <f>IF($A786="","",IF($H786&lt;&gt;"","Returned",IF(AND($G786&lt;&gt;"",TODAY()&gt;$G786),"Overdue","Out")))</f>
        <v/>
      </c>
      <c r="N786" s="21">
        <f>IF(OR($A786="",$G786=""),"",MAX(0,IF($H786="",TODAY(),$H786)-$G786))</f>
        <v/>
      </c>
    </row>
    <row r="787">
      <c r="A787" s="17" t="n"/>
      <c r="C787" s="20">
        <f>IF($B787="","",IFERROR(INDEX('Equipment register'!$B$2:$B$501,MATCH($B787,'Equipment register'!$A$2:$A$501,0)),"Not in register"))</f>
        <v/>
      </c>
      <c r="G787" s="17" t="n"/>
      <c r="H787" s="17" t="n"/>
      <c r="L787" s="21">
        <f>IF($A787="","",IF($H787="",TODAY(),$H787)-$A787)</f>
        <v/>
      </c>
      <c r="M787" s="20">
        <f>IF($A787="","",IF($H787&lt;&gt;"","Returned",IF(AND($G787&lt;&gt;"",TODAY()&gt;$G787),"Overdue","Out")))</f>
        <v/>
      </c>
      <c r="N787" s="21">
        <f>IF(OR($A787="",$G787=""),"",MAX(0,IF($H787="",TODAY(),$H787)-$G787))</f>
        <v/>
      </c>
    </row>
    <row r="788">
      <c r="A788" s="17" t="n"/>
      <c r="C788" s="20">
        <f>IF($B788="","",IFERROR(INDEX('Equipment register'!$B$2:$B$501,MATCH($B788,'Equipment register'!$A$2:$A$501,0)),"Not in register"))</f>
        <v/>
      </c>
      <c r="G788" s="17" t="n"/>
      <c r="H788" s="17" t="n"/>
      <c r="L788" s="21">
        <f>IF($A788="","",IF($H788="",TODAY(),$H788)-$A788)</f>
        <v/>
      </c>
      <c r="M788" s="20">
        <f>IF($A788="","",IF($H788&lt;&gt;"","Returned",IF(AND($G788&lt;&gt;"",TODAY()&gt;$G788),"Overdue","Out")))</f>
        <v/>
      </c>
      <c r="N788" s="21">
        <f>IF(OR($A788="",$G788=""),"",MAX(0,IF($H788="",TODAY(),$H788)-$G788))</f>
        <v/>
      </c>
    </row>
    <row r="789">
      <c r="A789" s="17" t="n"/>
      <c r="C789" s="20">
        <f>IF($B789="","",IFERROR(INDEX('Equipment register'!$B$2:$B$501,MATCH($B789,'Equipment register'!$A$2:$A$501,0)),"Not in register"))</f>
        <v/>
      </c>
      <c r="G789" s="17" t="n"/>
      <c r="H789" s="17" t="n"/>
      <c r="L789" s="21">
        <f>IF($A789="","",IF($H789="",TODAY(),$H789)-$A789)</f>
        <v/>
      </c>
      <c r="M789" s="20">
        <f>IF($A789="","",IF($H789&lt;&gt;"","Returned",IF(AND($G789&lt;&gt;"",TODAY()&gt;$G789),"Overdue","Out")))</f>
        <v/>
      </c>
      <c r="N789" s="21">
        <f>IF(OR($A789="",$G789=""),"",MAX(0,IF($H789="",TODAY(),$H789)-$G789))</f>
        <v/>
      </c>
    </row>
    <row r="790">
      <c r="A790" s="17" t="n"/>
      <c r="C790" s="20">
        <f>IF($B790="","",IFERROR(INDEX('Equipment register'!$B$2:$B$501,MATCH($B790,'Equipment register'!$A$2:$A$501,0)),"Not in register"))</f>
        <v/>
      </c>
      <c r="G790" s="17" t="n"/>
      <c r="H790" s="17" t="n"/>
      <c r="L790" s="21">
        <f>IF($A790="","",IF($H790="",TODAY(),$H790)-$A790)</f>
        <v/>
      </c>
      <c r="M790" s="20">
        <f>IF($A790="","",IF($H790&lt;&gt;"","Returned",IF(AND($G790&lt;&gt;"",TODAY()&gt;$G790),"Overdue","Out")))</f>
        <v/>
      </c>
      <c r="N790" s="21">
        <f>IF(OR($A790="",$G790=""),"",MAX(0,IF($H790="",TODAY(),$H790)-$G790))</f>
        <v/>
      </c>
    </row>
    <row r="791">
      <c r="A791" s="17" t="n"/>
      <c r="C791" s="20">
        <f>IF($B791="","",IFERROR(INDEX('Equipment register'!$B$2:$B$501,MATCH($B791,'Equipment register'!$A$2:$A$501,0)),"Not in register"))</f>
        <v/>
      </c>
      <c r="G791" s="17" t="n"/>
      <c r="H791" s="17" t="n"/>
      <c r="L791" s="21">
        <f>IF($A791="","",IF($H791="",TODAY(),$H791)-$A791)</f>
        <v/>
      </c>
      <c r="M791" s="20">
        <f>IF($A791="","",IF($H791&lt;&gt;"","Returned",IF(AND($G791&lt;&gt;"",TODAY()&gt;$G791),"Overdue","Out")))</f>
        <v/>
      </c>
      <c r="N791" s="21">
        <f>IF(OR($A791="",$G791=""),"",MAX(0,IF($H791="",TODAY(),$H791)-$G791))</f>
        <v/>
      </c>
    </row>
    <row r="792">
      <c r="A792" s="17" t="n"/>
      <c r="C792" s="20">
        <f>IF($B792="","",IFERROR(INDEX('Equipment register'!$B$2:$B$501,MATCH($B792,'Equipment register'!$A$2:$A$501,0)),"Not in register"))</f>
        <v/>
      </c>
      <c r="G792" s="17" t="n"/>
      <c r="H792" s="17" t="n"/>
      <c r="L792" s="21">
        <f>IF($A792="","",IF($H792="",TODAY(),$H792)-$A792)</f>
        <v/>
      </c>
      <c r="M792" s="20">
        <f>IF($A792="","",IF($H792&lt;&gt;"","Returned",IF(AND($G792&lt;&gt;"",TODAY()&gt;$G792),"Overdue","Out")))</f>
        <v/>
      </c>
      <c r="N792" s="21">
        <f>IF(OR($A792="",$G792=""),"",MAX(0,IF($H792="",TODAY(),$H792)-$G792))</f>
        <v/>
      </c>
    </row>
    <row r="793">
      <c r="A793" s="17" t="n"/>
      <c r="C793" s="20">
        <f>IF($B793="","",IFERROR(INDEX('Equipment register'!$B$2:$B$501,MATCH($B793,'Equipment register'!$A$2:$A$501,0)),"Not in register"))</f>
        <v/>
      </c>
      <c r="G793" s="17" t="n"/>
      <c r="H793" s="17" t="n"/>
      <c r="L793" s="21">
        <f>IF($A793="","",IF($H793="",TODAY(),$H793)-$A793)</f>
        <v/>
      </c>
      <c r="M793" s="20">
        <f>IF($A793="","",IF($H793&lt;&gt;"","Returned",IF(AND($G793&lt;&gt;"",TODAY()&gt;$G793),"Overdue","Out")))</f>
        <v/>
      </c>
      <c r="N793" s="21">
        <f>IF(OR($A793="",$G793=""),"",MAX(0,IF($H793="",TODAY(),$H793)-$G793))</f>
        <v/>
      </c>
    </row>
    <row r="794">
      <c r="A794" s="17" t="n"/>
      <c r="C794" s="20">
        <f>IF($B794="","",IFERROR(INDEX('Equipment register'!$B$2:$B$501,MATCH($B794,'Equipment register'!$A$2:$A$501,0)),"Not in register"))</f>
        <v/>
      </c>
      <c r="G794" s="17" t="n"/>
      <c r="H794" s="17" t="n"/>
      <c r="L794" s="21">
        <f>IF($A794="","",IF($H794="",TODAY(),$H794)-$A794)</f>
        <v/>
      </c>
      <c r="M794" s="20">
        <f>IF($A794="","",IF($H794&lt;&gt;"","Returned",IF(AND($G794&lt;&gt;"",TODAY()&gt;$G794),"Overdue","Out")))</f>
        <v/>
      </c>
      <c r="N794" s="21">
        <f>IF(OR($A794="",$G794=""),"",MAX(0,IF($H794="",TODAY(),$H794)-$G794))</f>
        <v/>
      </c>
    </row>
    <row r="795">
      <c r="A795" s="17" t="n"/>
      <c r="C795" s="20">
        <f>IF($B795="","",IFERROR(INDEX('Equipment register'!$B$2:$B$501,MATCH($B795,'Equipment register'!$A$2:$A$501,0)),"Not in register"))</f>
        <v/>
      </c>
      <c r="G795" s="17" t="n"/>
      <c r="H795" s="17" t="n"/>
      <c r="L795" s="21">
        <f>IF($A795="","",IF($H795="",TODAY(),$H795)-$A795)</f>
        <v/>
      </c>
      <c r="M795" s="20">
        <f>IF($A795="","",IF($H795&lt;&gt;"","Returned",IF(AND($G795&lt;&gt;"",TODAY()&gt;$G795),"Overdue","Out")))</f>
        <v/>
      </c>
      <c r="N795" s="21">
        <f>IF(OR($A795="",$G795=""),"",MAX(0,IF($H795="",TODAY(),$H795)-$G795))</f>
        <v/>
      </c>
    </row>
    <row r="796">
      <c r="A796" s="17" t="n"/>
      <c r="C796" s="20">
        <f>IF($B796="","",IFERROR(INDEX('Equipment register'!$B$2:$B$501,MATCH($B796,'Equipment register'!$A$2:$A$501,0)),"Not in register"))</f>
        <v/>
      </c>
      <c r="G796" s="17" t="n"/>
      <c r="H796" s="17" t="n"/>
      <c r="L796" s="21">
        <f>IF($A796="","",IF($H796="",TODAY(),$H796)-$A796)</f>
        <v/>
      </c>
      <c r="M796" s="20">
        <f>IF($A796="","",IF($H796&lt;&gt;"","Returned",IF(AND($G796&lt;&gt;"",TODAY()&gt;$G796),"Overdue","Out")))</f>
        <v/>
      </c>
      <c r="N796" s="21">
        <f>IF(OR($A796="",$G796=""),"",MAX(0,IF($H796="",TODAY(),$H796)-$G796))</f>
        <v/>
      </c>
    </row>
    <row r="797">
      <c r="A797" s="17" t="n"/>
      <c r="C797" s="20">
        <f>IF($B797="","",IFERROR(INDEX('Equipment register'!$B$2:$B$501,MATCH($B797,'Equipment register'!$A$2:$A$501,0)),"Not in register"))</f>
        <v/>
      </c>
      <c r="G797" s="17" t="n"/>
      <c r="H797" s="17" t="n"/>
      <c r="L797" s="21">
        <f>IF($A797="","",IF($H797="",TODAY(),$H797)-$A797)</f>
        <v/>
      </c>
      <c r="M797" s="20">
        <f>IF($A797="","",IF($H797&lt;&gt;"","Returned",IF(AND($G797&lt;&gt;"",TODAY()&gt;$G797),"Overdue","Out")))</f>
        <v/>
      </c>
      <c r="N797" s="21">
        <f>IF(OR($A797="",$G797=""),"",MAX(0,IF($H797="",TODAY(),$H797)-$G797))</f>
        <v/>
      </c>
    </row>
    <row r="798">
      <c r="A798" s="17" t="n"/>
      <c r="C798" s="20">
        <f>IF($B798="","",IFERROR(INDEX('Equipment register'!$B$2:$B$501,MATCH($B798,'Equipment register'!$A$2:$A$501,0)),"Not in register"))</f>
        <v/>
      </c>
      <c r="G798" s="17" t="n"/>
      <c r="H798" s="17" t="n"/>
      <c r="L798" s="21">
        <f>IF($A798="","",IF($H798="",TODAY(),$H798)-$A798)</f>
        <v/>
      </c>
      <c r="M798" s="20">
        <f>IF($A798="","",IF($H798&lt;&gt;"","Returned",IF(AND($G798&lt;&gt;"",TODAY()&gt;$G798),"Overdue","Out")))</f>
        <v/>
      </c>
      <c r="N798" s="21">
        <f>IF(OR($A798="",$G798=""),"",MAX(0,IF($H798="",TODAY(),$H798)-$G798))</f>
        <v/>
      </c>
    </row>
    <row r="799">
      <c r="A799" s="17" t="n"/>
      <c r="C799" s="20">
        <f>IF($B799="","",IFERROR(INDEX('Equipment register'!$B$2:$B$501,MATCH($B799,'Equipment register'!$A$2:$A$501,0)),"Not in register"))</f>
        <v/>
      </c>
      <c r="G799" s="17" t="n"/>
      <c r="H799" s="17" t="n"/>
      <c r="L799" s="21">
        <f>IF($A799="","",IF($H799="",TODAY(),$H799)-$A799)</f>
        <v/>
      </c>
      <c r="M799" s="20">
        <f>IF($A799="","",IF($H799&lt;&gt;"","Returned",IF(AND($G799&lt;&gt;"",TODAY()&gt;$G799),"Overdue","Out")))</f>
        <v/>
      </c>
      <c r="N799" s="21">
        <f>IF(OR($A799="",$G799=""),"",MAX(0,IF($H799="",TODAY(),$H799)-$G799))</f>
        <v/>
      </c>
    </row>
    <row r="800">
      <c r="A800" s="17" t="n"/>
      <c r="C800" s="20">
        <f>IF($B800="","",IFERROR(INDEX('Equipment register'!$B$2:$B$501,MATCH($B800,'Equipment register'!$A$2:$A$501,0)),"Not in register"))</f>
        <v/>
      </c>
      <c r="G800" s="17" t="n"/>
      <c r="H800" s="17" t="n"/>
      <c r="L800" s="21">
        <f>IF($A800="","",IF($H800="",TODAY(),$H800)-$A800)</f>
        <v/>
      </c>
      <c r="M800" s="20">
        <f>IF($A800="","",IF($H800&lt;&gt;"","Returned",IF(AND($G800&lt;&gt;"",TODAY()&gt;$G800),"Overdue","Out")))</f>
        <v/>
      </c>
      <c r="N800" s="21">
        <f>IF(OR($A800="",$G800=""),"",MAX(0,IF($H800="",TODAY(),$H800)-$G800))</f>
        <v/>
      </c>
    </row>
    <row r="801">
      <c r="A801" s="17" t="n"/>
      <c r="C801" s="20">
        <f>IF($B801="","",IFERROR(INDEX('Equipment register'!$B$2:$B$501,MATCH($B801,'Equipment register'!$A$2:$A$501,0)),"Not in register"))</f>
        <v/>
      </c>
      <c r="G801" s="17" t="n"/>
      <c r="H801" s="17" t="n"/>
      <c r="L801" s="21">
        <f>IF($A801="","",IF($H801="",TODAY(),$H801)-$A801)</f>
        <v/>
      </c>
      <c r="M801" s="20">
        <f>IF($A801="","",IF($H801&lt;&gt;"","Returned",IF(AND($G801&lt;&gt;"",TODAY()&gt;$G801),"Overdue","Out")))</f>
        <v/>
      </c>
      <c r="N801" s="21">
        <f>IF(OR($A801="",$G801=""),"",MAX(0,IF($H801="",TODAY(),$H801)-$G801))</f>
        <v/>
      </c>
    </row>
    <row r="802">
      <c r="A802" s="17" t="n"/>
      <c r="C802" s="20">
        <f>IF($B802="","",IFERROR(INDEX('Equipment register'!$B$2:$B$501,MATCH($B802,'Equipment register'!$A$2:$A$501,0)),"Not in register"))</f>
        <v/>
      </c>
      <c r="G802" s="17" t="n"/>
      <c r="H802" s="17" t="n"/>
      <c r="L802" s="21">
        <f>IF($A802="","",IF($H802="",TODAY(),$H802)-$A802)</f>
        <v/>
      </c>
      <c r="M802" s="20">
        <f>IF($A802="","",IF($H802&lt;&gt;"","Returned",IF(AND($G802&lt;&gt;"",TODAY()&gt;$G802),"Overdue","Out")))</f>
        <v/>
      </c>
      <c r="N802" s="21">
        <f>IF(OR($A802="",$G802=""),"",MAX(0,IF($H802="",TODAY(),$H802)-$G802))</f>
        <v/>
      </c>
    </row>
    <row r="803">
      <c r="A803" s="17" t="n"/>
      <c r="C803" s="20">
        <f>IF($B803="","",IFERROR(INDEX('Equipment register'!$B$2:$B$501,MATCH($B803,'Equipment register'!$A$2:$A$501,0)),"Not in register"))</f>
        <v/>
      </c>
      <c r="G803" s="17" t="n"/>
      <c r="H803" s="17" t="n"/>
      <c r="L803" s="21">
        <f>IF($A803="","",IF($H803="",TODAY(),$H803)-$A803)</f>
        <v/>
      </c>
      <c r="M803" s="20">
        <f>IF($A803="","",IF($H803&lt;&gt;"","Returned",IF(AND($G803&lt;&gt;"",TODAY()&gt;$G803),"Overdue","Out")))</f>
        <v/>
      </c>
      <c r="N803" s="21">
        <f>IF(OR($A803="",$G803=""),"",MAX(0,IF($H803="",TODAY(),$H803)-$G803))</f>
        <v/>
      </c>
    </row>
    <row r="804">
      <c r="A804" s="17" t="n"/>
      <c r="C804" s="20">
        <f>IF($B804="","",IFERROR(INDEX('Equipment register'!$B$2:$B$501,MATCH($B804,'Equipment register'!$A$2:$A$501,0)),"Not in register"))</f>
        <v/>
      </c>
      <c r="G804" s="17" t="n"/>
      <c r="H804" s="17" t="n"/>
      <c r="L804" s="21">
        <f>IF($A804="","",IF($H804="",TODAY(),$H804)-$A804)</f>
        <v/>
      </c>
      <c r="M804" s="20">
        <f>IF($A804="","",IF($H804&lt;&gt;"","Returned",IF(AND($G804&lt;&gt;"",TODAY()&gt;$G804),"Overdue","Out")))</f>
        <v/>
      </c>
      <c r="N804" s="21">
        <f>IF(OR($A804="",$G804=""),"",MAX(0,IF($H804="",TODAY(),$H804)-$G804))</f>
        <v/>
      </c>
    </row>
    <row r="805">
      <c r="A805" s="17" t="n"/>
      <c r="C805" s="20">
        <f>IF($B805="","",IFERROR(INDEX('Equipment register'!$B$2:$B$501,MATCH($B805,'Equipment register'!$A$2:$A$501,0)),"Not in register"))</f>
        <v/>
      </c>
      <c r="G805" s="17" t="n"/>
      <c r="H805" s="17" t="n"/>
      <c r="L805" s="21">
        <f>IF($A805="","",IF($H805="",TODAY(),$H805)-$A805)</f>
        <v/>
      </c>
      <c r="M805" s="20">
        <f>IF($A805="","",IF($H805&lt;&gt;"","Returned",IF(AND($G805&lt;&gt;"",TODAY()&gt;$G805),"Overdue","Out")))</f>
        <v/>
      </c>
      <c r="N805" s="21">
        <f>IF(OR($A805="",$G805=""),"",MAX(0,IF($H805="",TODAY(),$H805)-$G805))</f>
        <v/>
      </c>
    </row>
    <row r="806">
      <c r="A806" s="17" t="n"/>
      <c r="C806" s="20">
        <f>IF($B806="","",IFERROR(INDEX('Equipment register'!$B$2:$B$501,MATCH($B806,'Equipment register'!$A$2:$A$501,0)),"Not in register"))</f>
        <v/>
      </c>
      <c r="G806" s="17" t="n"/>
      <c r="H806" s="17" t="n"/>
      <c r="L806" s="21">
        <f>IF($A806="","",IF($H806="",TODAY(),$H806)-$A806)</f>
        <v/>
      </c>
      <c r="M806" s="20">
        <f>IF($A806="","",IF($H806&lt;&gt;"","Returned",IF(AND($G806&lt;&gt;"",TODAY()&gt;$G806),"Overdue","Out")))</f>
        <v/>
      </c>
      <c r="N806" s="21">
        <f>IF(OR($A806="",$G806=""),"",MAX(0,IF($H806="",TODAY(),$H806)-$G806))</f>
        <v/>
      </c>
    </row>
    <row r="807">
      <c r="A807" s="17" t="n"/>
      <c r="C807" s="20">
        <f>IF($B807="","",IFERROR(INDEX('Equipment register'!$B$2:$B$501,MATCH($B807,'Equipment register'!$A$2:$A$501,0)),"Not in register"))</f>
        <v/>
      </c>
      <c r="G807" s="17" t="n"/>
      <c r="H807" s="17" t="n"/>
      <c r="L807" s="21">
        <f>IF($A807="","",IF($H807="",TODAY(),$H807)-$A807)</f>
        <v/>
      </c>
      <c r="M807" s="20">
        <f>IF($A807="","",IF($H807&lt;&gt;"","Returned",IF(AND($G807&lt;&gt;"",TODAY()&gt;$G807),"Overdue","Out")))</f>
        <v/>
      </c>
      <c r="N807" s="21">
        <f>IF(OR($A807="",$G807=""),"",MAX(0,IF($H807="",TODAY(),$H807)-$G807))</f>
        <v/>
      </c>
    </row>
    <row r="808">
      <c r="A808" s="17" t="n"/>
      <c r="C808" s="20">
        <f>IF($B808="","",IFERROR(INDEX('Equipment register'!$B$2:$B$501,MATCH($B808,'Equipment register'!$A$2:$A$501,0)),"Not in register"))</f>
        <v/>
      </c>
      <c r="G808" s="17" t="n"/>
      <c r="H808" s="17" t="n"/>
      <c r="L808" s="21">
        <f>IF($A808="","",IF($H808="",TODAY(),$H808)-$A808)</f>
        <v/>
      </c>
      <c r="M808" s="20">
        <f>IF($A808="","",IF($H808&lt;&gt;"","Returned",IF(AND($G808&lt;&gt;"",TODAY()&gt;$G808),"Overdue","Out")))</f>
        <v/>
      </c>
      <c r="N808" s="21">
        <f>IF(OR($A808="",$G808=""),"",MAX(0,IF($H808="",TODAY(),$H808)-$G808))</f>
        <v/>
      </c>
    </row>
    <row r="809">
      <c r="A809" s="17" t="n"/>
      <c r="C809" s="20">
        <f>IF($B809="","",IFERROR(INDEX('Equipment register'!$B$2:$B$501,MATCH($B809,'Equipment register'!$A$2:$A$501,0)),"Not in register"))</f>
        <v/>
      </c>
      <c r="G809" s="17" t="n"/>
      <c r="H809" s="17" t="n"/>
      <c r="L809" s="21">
        <f>IF($A809="","",IF($H809="",TODAY(),$H809)-$A809)</f>
        <v/>
      </c>
      <c r="M809" s="20">
        <f>IF($A809="","",IF($H809&lt;&gt;"","Returned",IF(AND($G809&lt;&gt;"",TODAY()&gt;$G809),"Overdue","Out")))</f>
        <v/>
      </c>
      <c r="N809" s="21">
        <f>IF(OR($A809="",$G809=""),"",MAX(0,IF($H809="",TODAY(),$H809)-$G809))</f>
        <v/>
      </c>
    </row>
    <row r="810">
      <c r="A810" s="17" t="n"/>
      <c r="C810" s="20">
        <f>IF($B810="","",IFERROR(INDEX('Equipment register'!$B$2:$B$501,MATCH($B810,'Equipment register'!$A$2:$A$501,0)),"Not in register"))</f>
        <v/>
      </c>
      <c r="G810" s="17" t="n"/>
      <c r="H810" s="17" t="n"/>
      <c r="L810" s="21">
        <f>IF($A810="","",IF($H810="",TODAY(),$H810)-$A810)</f>
        <v/>
      </c>
      <c r="M810" s="20">
        <f>IF($A810="","",IF($H810&lt;&gt;"","Returned",IF(AND($G810&lt;&gt;"",TODAY()&gt;$G810),"Overdue","Out")))</f>
        <v/>
      </c>
      <c r="N810" s="21">
        <f>IF(OR($A810="",$G810=""),"",MAX(0,IF($H810="",TODAY(),$H810)-$G810))</f>
        <v/>
      </c>
    </row>
    <row r="811">
      <c r="A811" s="17" t="n"/>
      <c r="C811" s="20">
        <f>IF($B811="","",IFERROR(INDEX('Equipment register'!$B$2:$B$501,MATCH($B811,'Equipment register'!$A$2:$A$501,0)),"Not in register"))</f>
        <v/>
      </c>
      <c r="G811" s="17" t="n"/>
      <c r="H811" s="17" t="n"/>
      <c r="L811" s="21">
        <f>IF($A811="","",IF($H811="",TODAY(),$H811)-$A811)</f>
        <v/>
      </c>
      <c r="M811" s="20">
        <f>IF($A811="","",IF($H811&lt;&gt;"","Returned",IF(AND($G811&lt;&gt;"",TODAY()&gt;$G811),"Overdue","Out")))</f>
        <v/>
      </c>
      <c r="N811" s="21">
        <f>IF(OR($A811="",$G811=""),"",MAX(0,IF($H811="",TODAY(),$H811)-$G811))</f>
        <v/>
      </c>
    </row>
    <row r="812">
      <c r="A812" s="17" t="n"/>
      <c r="C812" s="20">
        <f>IF($B812="","",IFERROR(INDEX('Equipment register'!$B$2:$B$501,MATCH($B812,'Equipment register'!$A$2:$A$501,0)),"Not in register"))</f>
        <v/>
      </c>
      <c r="G812" s="17" t="n"/>
      <c r="H812" s="17" t="n"/>
      <c r="L812" s="21">
        <f>IF($A812="","",IF($H812="",TODAY(),$H812)-$A812)</f>
        <v/>
      </c>
      <c r="M812" s="20">
        <f>IF($A812="","",IF($H812&lt;&gt;"","Returned",IF(AND($G812&lt;&gt;"",TODAY()&gt;$G812),"Overdue","Out")))</f>
        <v/>
      </c>
      <c r="N812" s="21">
        <f>IF(OR($A812="",$G812=""),"",MAX(0,IF($H812="",TODAY(),$H812)-$G812))</f>
        <v/>
      </c>
    </row>
    <row r="813">
      <c r="A813" s="17" t="n"/>
      <c r="C813" s="20">
        <f>IF($B813="","",IFERROR(INDEX('Equipment register'!$B$2:$B$501,MATCH($B813,'Equipment register'!$A$2:$A$501,0)),"Not in register"))</f>
        <v/>
      </c>
      <c r="G813" s="17" t="n"/>
      <c r="H813" s="17" t="n"/>
      <c r="L813" s="21">
        <f>IF($A813="","",IF($H813="",TODAY(),$H813)-$A813)</f>
        <v/>
      </c>
      <c r="M813" s="20">
        <f>IF($A813="","",IF($H813&lt;&gt;"","Returned",IF(AND($G813&lt;&gt;"",TODAY()&gt;$G813),"Overdue","Out")))</f>
        <v/>
      </c>
      <c r="N813" s="21">
        <f>IF(OR($A813="",$G813=""),"",MAX(0,IF($H813="",TODAY(),$H813)-$G813))</f>
        <v/>
      </c>
    </row>
    <row r="814">
      <c r="A814" s="17" t="n"/>
      <c r="C814" s="20">
        <f>IF($B814="","",IFERROR(INDEX('Equipment register'!$B$2:$B$501,MATCH($B814,'Equipment register'!$A$2:$A$501,0)),"Not in register"))</f>
        <v/>
      </c>
      <c r="G814" s="17" t="n"/>
      <c r="H814" s="17" t="n"/>
      <c r="L814" s="21">
        <f>IF($A814="","",IF($H814="",TODAY(),$H814)-$A814)</f>
        <v/>
      </c>
      <c r="M814" s="20">
        <f>IF($A814="","",IF($H814&lt;&gt;"","Returned",IF(AND($G814&lt;&gt;"",TODAY()&gt;$G814),"Overdue","Out")))</f>
        <v/>
      </c>
      <c r="N814" s="21">
        <f>IF(OR($A814="",$G814=""),"",MAX(0,IF($H814="",TODAY(),$H814)-$G814))</f>
        <v/>
      </c>
    </row>
    <row r="815">
      <c r="A815" s="17" t="n"/>
      <c r="C815" s="20">
        <f>IF($B815="","",IFERROR(INDEX('Equipment register'!$B$2:$B$501,MATCH($B815,'Equipment register'!$A$2:$A$501,0)),"Not in register"))</f>
        <v/>
      </c>
      <c r="G815" s="17" t="n"/>
      <c r="H815" s="17" t="n"/>
      <c r="L815" s="21">
        <f>IF($A815="","",IF($H815="",TODAY(),$H815)-$A815)</f>
        <v/>
      </c>
      <c r="M815" s="20">
        <f>IF($A815="","",IF($H815&lt;&gt;"","Returned",IF(AND($G815&lt;&gt;"",TODAY()&gt;$G815),"Overdue","Out")))</f>
        <v/>
      </c>
      <c r="N815" s="21">
        <f>IF(OR($A815="",$G815=""),"",MAX(0,IF($H815="",TODAY(),$H815)-$G815))</f>
        <v/>
      </c>
    </row>
    <row r="816">
      <c r="A816" s="17" t="n"/>
      <c r="C816" s="20">
        <f>IF($B816="","",IFERROR(INDEX('Equipment register'!$B$2:$B$501,MATCH($B816,'Equipment register'!$A$2:$A$501,0)),"Not in register"))</f>
        <v/>
      </c>
      <c r="G816" s="17" t="n"/>
      <c r="H816" s="17" t="n"/>
      <c r="L816" s="21">
        <f>IF($A816="","",IF($H816="",TODAY(),$H816)-$A816)</f>
        <v/>
      </c>
      <c r="M816" s="20">
        <f>IF($A816="","",IF($H816&lt;&gt;"","Returned",IF(AND($G816&lt;&gt;"",TODAY()&gt;$G816),"Overdue","Out")))</f>
        <v/>
      </c>
      <c r="N816" s="21">
        <f>IF(OR($A816="",$G816=""),"",MAX(0,IF($H816="",TODAY(),$H816)-$G816))</f>
        <v/>
      </c>
    </row>
    <row r="817">
      <c r="A817" s="17" t="n"/>
      <c r="C817" s="20">
        <f>IF($B817="","",IFERROR(INDEX('Equipment register'!$B$2:$B$501,MATCH($B817,'Equipment register'!$A$2:$A$501,0)),"Not in register"))</f>
        <v/>
      </c>
      <c r="G817" s="17" t="n"/>
      <c r="H817" s="17" t="n"/>
      <c r="L817" s="21">
        <f>IF($A817="","",IF($H817="",TODAY(),$H817)-$A817)</f>
        <v/>
      </c>
      <c r="M817" s="20">
        <f>IF($A817="","",IF($H817&lt;&gt;"","Returned",IF(AND($G817&lt;&gt;"",TODAY()&gt;$G817),"Overdue","Out")))</f>
        <v/>
      </c>
      <c r="N817" s="21">
        <f>IF(OR($A817="",$G817=""),"",MAX(0,IF($H817="",TODAY(),$H817)-$G817))</f>
        <v/>
      </c>
    </row>
    <row r="818">
      <c r="A818" s="17" t="n"/>
      <c r="C818" s="20">
        <f>IF($B818="","",IFERROR(INDEX('Equipment register'!$B$2:$B$501,MATCH($B818,'Equipment register'!$A$2:$A$501,0)),"Not in register"))</f>
        <v/>
      </c>
      <c r="G818" s="17" t="n"/>
      <c r="H818" s="17" t="n"/>
      <c r="L818" s="21">
        <f>IF($A818="","",IF($H818="",TODAY(),$H818)-$A818)</f>
        <v/>
      </c>
      <c r="M818" s="20">
        <f>IF($A818="","",IF($H818&lt;&gt;"","Returned",IF(AND($G818&lt;&gt;"",TODAY()&gt;$G818),"Overdue","Out")))</f>
        <v/>
      </c>
      <c r="N818" s="21">
        <f>IF(OR($A818="",$G818=""),"",MAX(0,IF($H818="",TODAY(),$H818)-$G818))</f>
        <v/>
      </c>
    </row>
    <row r="819">
      <c r="A819" s="17" t="n"/>
      <c r="C819" s="20">
        <f>IF($B819="","",IFERROR(INDEX('Equipment register'!$B$2:$B$501,MATCH($B819,'Equipment register'!$A$2:$A$501,0)),"Not in register"))</f>
        <v/>
      </c>
      <c r="G819" s="17" t="n"/>
      <c r="H819" s="17" t="n"/>
      <c r="L819" s="21">
        <f>IF($A819="","",IF($H819="",TODAY(),$H819)-$A819)</f>
        <v/>
      </c>
      <c r="M819" s="20">
        <f>IF($A819="","",IF($H819&lt;&gt;"","Returned",IF(AND($G819&lt;&gt;"",TODAY()&gt;$G819),"Overdue","Out")))</f>
        <v/>
      </c>
      <c r="N819" s="21">
        <f>IF(OR($A819="",$G819=""),"",MAX(0,IF($H819="",TODAY(),$H819)-$G819))</f>
        <v/>
      </c>
    </row>
    <row r="820">
      <c r="A820" s="17" t="n"/>
      <c r="C820" s="20">
        <f>IF($B820="","",IFERROR(INDEX('Equipment register'!$B$2:$B$501,MATCH($B820,'Equipment register'!$A$2:$A$501,0)),"Not in register"))</f>
        <v/>
      </c>
      <c r="G820" s="17" t="n"/>
      <c r="H820" s="17" t="n"/>
      <c r="L820" s="21">
        <f>IF($A820="","",IF($H820="",TODAY(),$H820)-$A820)</f>
        <v/>
      </c>
      <c r="M820" s="20">
        <f>IF($A820="","",IF($H820&lt;&gt;"","Returned",IF(AND($G820&lt;&gt;"",TODAY()&gt;$G820),"Overdue","Out")))</f>
        <v/>
      </c>
      <c r="N820" s="21">
        <f>IF(OR($A820="",$G820=""),"",MAX(0,IF($H820="",TODAY(),$H820)-$G820))</f>
        <v/>
      </c>
    </row>
    <row r="821">
      <c r="A821" s="17" t="n"/>
      <c r="C821" s="20">
        <f>IF($B821="","",IFERROR(INDEX('Equipment register'!$B$2:$B$501,MATCH($B821,'Equipment register'!$A$2:$A$501,0)),"Not in register"))</f>
        <v/>
      </c>
      <c r="G821" s="17" t="n"/>
      <c r="H821" s="17" t="n"/>
      <c r="L821" s="21">
        <f>IF($A821="","",IF($H821="",TODAY(),$H821)-$A821)</f>
        <v/>
      </c>
      <c r="M821" s="20">
        <f>IF($A821="","",IF($H821&lt;&gt;"","Returned",IF(AND($G821&lt;&gt;"",TODAY()&gt;$G821),"Overdue","Out")))</f>
        <v/>
      </c>
      <c r="N821" s="21">
        <f>IF(OR($A821="",$G821=""),"",MAX(0,IF($H821="",TODAY(),$H821)-$G821))</f>
        <v/>
      </c>
    </row>
    <row r="822">
      <c r="A822" s="17" t="n"/>
      <c r="C822" s="20">
        <f>IF($B822="","",IFERROR(INDEX('Equipment register'!$B$2:$B$501,MATCH($B822,'Equipment register'!$A$2:$A$501,0)),"Not in register"))</f>
        <v/>
      </c>
      <c r="G822" s="17" t="n"/>
      <c r="H822" s="17" t="n"/>
      <c r="L822" s="21">
        <f>IF($A822="","",IF($H822="",TODAY(),$H822)-$A822)</f>
        <v/>
      </c>
      <c r="M822" s="20">
        <f>IF($A822="","",IF($H822&lt;&gt;"","Returned",IF(AND($G822&lt;&gt;"",TODAY()&gt;$G822),"Overdue","Out")))</f>
        <v/>
      </c>
      <c r="N822" s="21">
        <f>IF(OR($A822="",$G822=""),"",MAX(0,IF($H822="",TODAY(),$H822)-$G822))</f>
        <v/>
      </c>
    </row>
    <row r="823">
      <c r="A823" s="17" t="n"/>
      <c r="C823" s="20">
        <f>IF($B823="","",IFERROR(INDEX('Equipment register'!$B$2:$B$501,MATCH($B823,'Equipment register'!$A$2:$A$501,0)),"Not in register"))</f>
        <v/>
      </c>
      <c r="G823" s="17" t="n"/>
      <c r="H823" s="17" t="n"/>
      <c r="L823" s="21">
        <f>IF($A823="","",IF($H823="",TODAY(),$H823)-$A823)</f>
        <v/>
      </c>
      <c r="M823" s="20">
        <f>IF($A823="","",IF($H823&lt;&gt;"","Returned",IF(AND($G823&lt;&gt;"",TODAY()&gt;$G823),"Overdue","Out")))</f>
        <v/>
      </c>
      <c r="N823" s="21">
        <f>IF(OR($A823="",$G823=""),"",MAX(0,IF($H823="",TODAY(),$H823)-$G823))</f>
        <v/>
      </c>
    </row>
    <row r="824">
      <c r="A824" s="17" t="n"/>
      <c r="C824" s="20">
        <f>IF($B824="","",IFERROR(INDEX('Equipment register'!$B$2:$B$501,MATCH($B824,'Equipment register'!$A$2:$A$501,0)),"Not in register"))</f>
        <v/>
      </c>
      <c r="G824" s="17" t="n"/>
      <c r="H824" s="17" t="n"/>
      <c r="L824" s="21">
        <f>IF($A824="","",IF($H824="",TODAY(),$H824)-$A824)</f>
        <v/>
      </c>
      <c r="M824" s="20">
        <f>IF($A824="","",IF($H824&lt;&gt;"","Returned",IF(AND($G824&lt;&gt;"",TODAY()&gt;$G824),"Overdue","Out")))</f>
        <v/>
      </c>
      <c r="N824" s="21">
        <f>IF(OR($A824="",$G824=""),"",MAX(0,IF($H824="",TODAY(),$H824)-$G824))</f>
        <v/>
      </c>
    </row>
    <row r="825">
      <c r="A825" s="17" t="n"/>
      <c r="C825" s="20">
        <f>IF($B825="","",IFERROR(INDEX('Equipment register'!$B$2:$B$501,MATCH($B825,'Equipment register'!$A$2:$A$501,0)),"Not in register"))</f>
        <v/>
      </c>
      <c r="G825" s="17" t="n"/>
      <c r="H825" s="17" t="n"/>
      <c r="L825" s="21">
        <f>IF($A825="","",IF($H825="",TODAY(),$H825)-$A825)</f>
        <v/>
      </c>
      <c r="M825" s="20">
        <f>IF($A825="","",IF($H825&lt;&gt;"","Returned",IF(AND($G825&lt;&gt;"",TODAY()&gt;$G825),"Overdue","Out")))</f>
        <v/>
      </c>
      <c r="N825" s="21">
        <f>IF(OR($A825="",$G825=""),"",MAX(0,IF($H825="",TODAY(),$H825)-$G825))</f>
        <v/>
      </c>
    </row>
    <row r="826">
      <c r="A826" s="17" t="n"/>
      <c r="C826" s="20">
        <f>IF($B826="","",IFERROR(INDEX('Equipment register'!$B$2:$B$501,MATCH($B826,'Equipment register'!$A$2:$A$501,0)),"Not in register"))</f>
        <v/>
      </c>
      <c r="G826" s="17" t="n"/>
      <c r="H826" s="17" t="n"/>
      <c r="L826" s="21">
        <f>IF($A826="","",IF($H826="",TODAY(),$H826)-$A826)</f>
        <v/>
      </c>
      <c r="M826" s="20">
        <f>IF($A826="","",IF($H826&lt;&gt;"","Returned",IF(AND($G826&lt;&gt;"",TODAY()&gt;$G826),"Overdue","Out")))</f>
        <v/>
      </c>
      <c r="N826" s="21">
        <f>IF(OR($A826="",$G826=""),"",MAX(0,IF($H826="",TODAY(),$H826)-$G826))</f>
        <v/>
      </c>
    </row>
    <row r="827">
      <c r="A827" s="17" t="n"/>
      <c r="C827" s="20">
        <f>IF($B827="","",IFERROR(INDEX('Equipment register'!$B$2:$B$501,MATCH($B827,'Equipment register'!$A$2:$A$501,0)),"Not in register"))</f>
        <v/>
      </c>
      <c r="G827" s="17" t="n"/>
      <c r="H827" s="17" t="n"/>
      <c r="L827" s="21">
        <f>IF($A827="","",IF($H827="",TODAY(),$H827)-$A827)</f>
        <v/>
      </c>
      <c r="M827" s="20">
        <f>IF($A827="","",IF($H827&lt;&gt;"","Returned",IF(AND($G827&lt;&gt;"",TODAY()&gt;$G827),"Overdue","Out")))</f>
        <v/>
      </c>
      <c r="N827" s="21">
        <f>IF(OR($A827="",$G827=""),"",MAX(0,IF($H827="",TODAY(),$H827)-$G827))</f>
        <v/>
      </c>
    </row>
    <row r="828">
      <c r="A828" s="17" t="n"/>
      <c r="C828" s="20">
        <f>IF($B828="","",IFERROR(INDEX('Equipment register'!$B$2:$B$501,MATCH($B828,'Equipment register'!$A$2:$A$501,0)),"Not in register"))</f>
        <v/>
      </c>
      <c r="G828" s="17" t="n"/>
      <c r="H828" s="17" t="n"/>
      <c r="L828" s="21">
        <f>IF($A828="","",IF($H828="",TODAY(),$H828)-$A828)</f>
        <v/>
      </c>
      <c r="M828" s="20">
        <f>IF($A828="","",IF($H828&lt;&gt;"","Returned",IF(AND($G828&lt;&gt;"",TODAY()&gt;$G828),"Overdue","Out")))</f>
        <v/>
      </c>
      <c r="N828" s="21">
        <f>IF(OR($A828="",$G828=""),"",MAX(0,IF($H828="",TODAY(),$H828)-$G828))</f>
        <v/>
      </c>
    </row>
    <row r="829">
      <c r="A829" s="17" t="n"/>
      <c r="C829" s="20">
        <f>IF($B829="","",IFERROR(INDEX('Equipment register'!$B$2:$B$501,MATCH($B829,'Equipment register'!$A$2:$A$501,0)),"Not in register"))</f>
        <v/>
      </c>
      <c r="G829" s="17" t="n"/>
      <c r="H829" s="17" t="n"/>
      <c r="L829" s="21">
        <f>IF($A829="","",IF($H829="",TODAY(),$H829)-$A829)</f>
        <v/>
      </c>
      <c r="M829" s="20">
        <f>IF($A829="","",IF($H829&lt;&gt;"","Returned",IF(AND($G829&lt;&gt;"",TODAY()&gt;$G829),"Overdue","Out")))</f>
        <v/>
      </c>
      <c r="N829" s="21">
        <f>IF(OR($A829="",$G829=""),"",MAX(0,IF($H829="",TODAY(),$H829)-$G829))</f>
        <v/>
      </c>
    </row>
    <row r="830">
      <c r="A830" s="17" t="n"/>
      <c r="C830" s="20">
        <f>IF($B830="","",IFERROR(INDEX('Equipment register'!$B$2:$B$501,MATCH($B830,'Equipment register'!$A$2:$A$501,0)),"Not in register"))</f>
        <v/>
      </c>
      <c r="G830" s="17" t="n"/>
      <c r="H830" s="17" t="n"/>
      <c r="L830" s="21">
        <f>IF($A830="","",IF($H830="",TODAY(),$H830)-$A830)</f>
        <v/>
      </c>
      <c r="M830" s="20">
        <f>IF($A830="","",IF($H830&lt;&gt;"","Returned",IF(AND($G830&lt;&gt;"",TODAY()&gt;$G830),"Overdue","Out")))</f>
        <v/>
      </c>
      <c r="N830" s="21">
        <f>IF(OR($A830="",$G830=""),"",MAX(0,IF($H830="",TODAY(),$H830)-$G830))</f>
        <v/>
      </c>
    </row>
    <row r="831">
      <c r="A831" s="17" t="n"/>
      <c r="C831" s="20">
        <f>IF($B831="","",IFERROR(INDEX('Equipment register'!$B$2:$B$501,MATCH($B831,'Equipment register'!$A$2:$A$501,0)),"Not in register"))</f>
        <v/>
      </c>
      <c r="G831" s="17" t="n"/>
      <c r="H831" s="17" t="n"/>
      <c r="L831" s="21">
        <f>IF($A831="","",IF($H831="",TODAY(),$H831)-$A831)</f>
        <v/>
      </c>
      <c r="M831" s="20">
        <f>IF($A831="","",IF($H831&lt;&gt;"","Returned",IF(AND($G831&lt;&gt;"",TODAY()&gt;$G831),"Overdue","Out")))</f>
        <v/>
      </c>
      <c r="N831" s="21">
        <f>IF(OR($A831="",$G831=""),"",MAX(0,IF($H831="",TODAY(),$H831)-$G831))</f>
        <v/>
      </c>
    </row>
    <row r="832">
      <c r="A832" s="17" t="n"/>
      <c r="C832" s="20">
        <f>IF($B832="","",IFERROR(INDEX('Equipment register'!$B$2:$B$501,MATCH($B832,'Equipment register'!$A$2:$A$501,0)),"Not in register"))</f>
        <v/>
      </c>
      <c r="G832" s="17" t="n"/>
      <c r="H832" s="17" t="n"/>
      <c r="L832" s="21">
        <f>IF($A832="","",IF($H832="",TODAY(),$H832)-$A832)</f>
        <v/>
      </c>
      <c r="M832" s="20">
        <f>IF($A832="","",IF($H832&lt;&gt;"","Returned",IF(AND($G832&lt;&gt;"",TODAY()&gt;$G832),"Overdue","Out")))</f>
        <v/>
      </c>
      <c r="N832" s="21">
        <f>IF(OR($A832="",$G832=""),"",MAX(0,IF($H832="",TODAY(),$H832)-$G832))</f>
        <v/>
      </c>
    </row>
    <row r="833">
      <c r="A833" s="17" t="n"/>
      <c r="C833" s="20">
        <f>IF($B833="","",IFERROR(INDEX('Equipment register'!$B$2:$B$501,MATCH($B833,'Equipment register'!$A$2:$A$501,0)),"Not in register"))</f>
        <v/>
      </c>
      <c r="G833" s="17" t="n"/>
      <c r="H833" s="17" t="n"/>
      <c r="L833" s="21">
        <f>IF($A833="","",IF($H833="",TODAY(),$H833)-$A833)</f>
        <v/>
      </c>
      <c r="M833" s="20">
        <f>IF($A833="","",IF($H833&lt;&gt;"","Returned",IF(AND($G833&lt;&gt;"",TODAY()&gt;$G833),"Overdue","Out")))</f>
        <v/>
      </c>
      <c r="N833" s="21">
        <f>IF(OR($A833="",$G833=""),"",MAX(0,IF($H833="",TODAY(),$H833)-$G833))</f>
        <v/>
      </c>
    </row>
    <row r="834">
      <c r="A834" s="17" t="n"/>
      <c r="C834" s="20">
        <f>IF($B834="","",IFERROR(INDEX('Equipment register'!$B$2:$B$501,MATCH($B834,'Equipment register'!$A$2:$A$501,0)),"Not in register"))</f>
        <v/>
      </c>
      <c r="G834" s="17" t="n"/>
      <c r="H834" s="17" t="n"/>
      <c r="L834" s="21">
        <f>IF($A834="","",IF($H834="",TODAY(),$H834)-$A834)</f>
        <v/>
      </c>
      <c r="M834" s="20">
        <f>IF($A834="","",IF($H834&lt;&gt;"","Returned",IF(AND($G834&lt;&gt;"",TODAY()&gt;$G834),"Overdue","Out")))</f>
        <v/>
      </c>
      <c r="N834" s="21">
        <f>IF(OR($A834="",$G834=""),"",MAX(0,IF($H834="",TODAY(),$H834)-$G834))</f>
        <v/>
      </c>
    </row>
    <row r="835">
      <c r="A835" s="17" t="n"/>
      <c r="C835" s="20">
        <f>IF($B835="","",IFERROR(INDEX('Equipment register'!$B$2:$B$501,MATCH($B835,'Equipment register'!$A$2:$A$501,0)),"Not in register"))</f>
        <v/>
      </c>
      <c r="G835" s="17" t="n"/>
      <c r="H835" s="17" t="n"/>
      <c r="L835" s="21">
        <f>IF($A835="","",IF($H835="",TODAY(),$H835)-$A835)</f>
        <v/>
      </c>
      <c r="M835" s="20">
        <f>IF($A835="","",IF($H835&lt;&gt;"","Returned",IF(AND($G835&lt;&gt;"",TODAY()&gt;$G835),"Overdue","Out")))</f>
        <v/>
      </c>
      <c r="N835" s="21">
        <f>IF(OR($A835="",$G835=""),"",MAX(0,IF($H835="",TODAY(),$H835)-$G835))</f>
        <v/>
      </c>
    </row>
    <row r="836">
      <c r="A836" s="17" t="n"/>
      <c r="C836" s="20">
        <f>IF($B836="","",IFERROR(INDEX('Equipment register'!$B$2:$B$501,MATCH($B836,'Equipment register'!$A$2:$A$501,0)),"Not in register"))</f>
        <v/>
      </c>
      <c r="G836" s="17" t="n"/>
      <c r="H836" s="17" t="n"/>
      <c r="L836" s="21">
        <f>IF($A836="","",IF($H836="",TODAY(),$H836)-$A836)</f>
        <v/>
      </c>
      <c r="M836" s="20">
        <f>IF($A836="","",IF($H836&lt;&gt;"","Returned",IF(AND($G836&lt;&gt;"",TODAY()&gt;$G836),"Overdue","Out")))</f>
        <v/>
      </c>
      <c r="N836" s="21">
        <f>IF(OR($A836="",$G836=""),"",MAX(0,IF($H836="",TODAY(),$H836)-$G836))</f>
        <v/>
      </c>
    </row>
    <row r="837">
      <c r="A837" s="17" t="n"/>
      <c r="C837" s="20">
        <f>IF($B837="","",IFERROR(INDEX('Equipment register'!$B$2:$B$501,MATCH($B837,'Equipment register'!$A$2:$A$501,0)),"Not in register"))</f>
        <v/>
      </c>
      <c r="G837" s="17" t="n"/>
      <c r="H837" s="17" t="n"/>
      <c r="L837" s="21">
        <f>IF($A837="","",IF($H837="",TODAY(),$H837)-$A837)</f>
        <v/>
      </c>
      <c r="M837" s="20">
        <f>IF($A837="","",IF($H837&lt;&gt;"","Returned",IF(AND($G837&lt;&gt;"",TODAY()&gt;$G837),"Overdue","Out")))</f>
        <v/>
      </c>
      <c r="N837" s="21">
        <f>IF(OR($A837="",$G837=""),"",MAX(0,IF($H837="",TODAY(),$H837)-$G837))</f>
        <v/>
      </c>
    </row>
    <row r="838">
      <c r="A838" s="17" t="n"/>
      <c r="C838" s="20">
        <f>IF($B838="","",IFERROR(INDEX('Equipment register'!$B$2:$B$501,MATCH($B838,'Equipment register'!$A$2:$A$501,0)),"Not in register"))</f>
        <v/>
      </c>
      <c r="G838" s="17" t="n"/>
      <c r="H838" s="17" t="n"/>
      <c r="L838" s="21">
        <f>IF($A838="","",IF($H838="",TODAY(),$H838)-$A838)</f>
        <v/>
      </c>
      <c r="M838" s="20">
        <f>IF($A838="","",IF($H838&lt;&gt;"","Returned",IF(AND($G838&lt;&gt;"",TODAY()&gt;$G838),"Overdue","Out")))</f>
        <v/>
      </c>
      <c r="N838" s="21">
        <f>IF(OR($A838="",$G838=""),"",MAX(0,IF($H838="",TODAY(),$H838)-$G838))</f>
        <v/>
      </c>
    </row>
    <row r="839">
      <c r="A839" s="17" t="n"/>
      <c r="C839" s="20">
        <f>IF($B839="","",IFERROR(INDEX('Equipment register'!$B$2:$B$501,MATCH($B839,'Equipment register'!$A$2:$A$501,0)),"Not in register"))</f>
        <v/>
      </c>
      <c r="G839" s="17" t="n"/>
      <c r="H839" s="17" t="n"/>
      <c r="L839" s="21">
        <f>IF($A839="","",IF($H839="",TODAY(),$H839)-$A839)</f>
        <v/>
      </c>
      <c r="M839" s="20">
        <f>IF($A839="","",IF($H839&lt;&gt;"","Returned",IF(AND($G839&lt;&gt;"",TODAY()&gt;$G839),"Overdue","Out")))</f>
        <v/>
      </c>
      <c r="N839" s="21">
        <f>IF(OR($A839="",$G839=""),"",MAX(0,IF($H839="",TODAY(),$H839)-$G839))</f>
        <v/>
      </c>
    </row>
    <row r="840">
      <c r="A840" s="17" t="n"/>
      <c r="C840" s="20">
        <f>IF($B840="","",IFERROR(INDEX('Equipment register'!$B$2:$B$501,MATCH($B840,'Equipment register'!$A$2:$A$501,0)),"Not in register"))</f>
        <v/>
      </c>
      <c r="G840" s="17" t="n"/>
      <c r="H840" s="17" t="n"/>
      <c r="L840" s="21">
        <f>IF($A840="","",IF($H840="",TODAY(),$H840)-$A840)</f>
        <v/>
      </c>
      <c r="M840" s="20">
        <f>IF($A840="","",IF($H840&lt;&gt;"","Returned",IF(AND($G840&lt;&gt;"",TODAY()&gt;$G840),"Overdue","Out")))</f>
        <v/>
      </c>
      <c r="N840" s="21">
        <f>IF(OR($A840="",$G840=""),"",MAX(0,IF($H840="",TODAY(),$H840)-$G840))</f>
        <v/>
      </c>
    </row>
    <row r="841">
      <c r="A841" s="17" t="n"/>
      <c r="C841" s="20">
        <f>IF($B841="","",IFERROR(INDEX('Equipment register'!$B$2:$B$501,MATCH($B841,'Equipment register'!$A$2:$A$501,0)),"Not in register"))</f>
        <v/>
      </c>
      <c r="G841" s="17" t="n"/>
      <c r="H841" s="17" t="n"/>
      <c r="L841" s="21">
        <f>IF($A841="","",IF($H841="",TODAY(),$H841)-$A841)</f>
        <v/>
      </c>
      <c r="M841" s="20">
        <f>IF($A841="","",IF($H841&lt;&gt;"","Returned",IF(AND($G841&lt;&gt;"",TODAY()&gt;$G841),"Overdue","Out")))</f>
        <v/>
      </c>
      <c r="N841" s="21">
        <f>IF(OR($A841="",$G841=""),"",MAX(0,IF($H841="",TODAY(),$H841)-$G841))</f>
        <v/>
      </c>
    </row>
    <row r="842">
      <c r="A842" s="17" t="n"/>
      <c r="C842" s="20">
        <f>IF($B842="","",IFERROR(INDEX('Equipment register'!$B$2:$B$501,MATCH($B842,'Equipment register'!$A$2:$A$501,0)),"Not in register"))</f>
        <v/>
      </c>
      <c r="G842" s="17" t="n"/>
      <c r="H842" s="17" t="n"/>
      <c r="L842" s="21">
        <f>IF($A842="","",IF($H842="",TODAY(),$H842)-$A842)</f>
        <v/>
      </c>
      <c r="M842" s="20">
        <f>IF($A842="","",IF($H842&lt;&gt;"","Returned",IF(AND($G842&lt;&gt;"",TODAY()&gt;$G842),"Overdue","Out")))</f>
        <v/>
      </c>
      <c r="N842" s="21">
        <f>IF(OR($A842="",$G842=""),"",MAX(0,IF($H842="",TODAY(),$H842)-$G842))</f>
        <v/>
      </c>
    </row>
    <row r="843">
      <c r="A843" s="17" t="n"/>
      <c r="C843" s="20">
        <f>IF($B843="","",IFERROR(INDEX('Equipment register'!$B$2:$B$501,MATCH($B843,'Equipment register'!$A$2:$A$501,0)),"Not in register"))</f>
        <v/>
      </c>
      <c r="G843" s="17" t="n"/>
      <c r="H843" s="17" t="n"/>
      <c r="L843" s="21">
        <f>IF($A843="","",IF($H843="",TODAY(),$H843)-$A843)</f>
        <v/>
      </c>
      <c r="M843" s="20">
        <f>IF($A843="","",IF($H843&lt;&gt;"","Returned",IF(AND($G843&lt;&gt;"",TODAY()&gt;$G843),"Overdue","Out")))</f>
        <v/>
      </c>
      <c r="N843" s="21">
        <f>IF(OR($A843="",$G843=""),"",MAX(0,IF($H843="",TODAY(),$H843)-$G843))</f>
        <v/>
      </c>
    </row>
    <row r="844">
      <c r="A844" s="17" t="n"/>
      <c r="C844" s="20">
        <f>IF($B844="","",IFERROR(INDEX('Equipment register'!$B$2:$B$501,MATCH($B844,'Equipment register'!$A$2:$A$501,0)),"Not in register"))</f>
        <v/>
      </c>
      <c r="G844" s="17" t="n"/>
      <c r="H844" s="17" t="n"/>
      <c r="L844" s="21">
        <f>IF($A844="","",IF($H844="",TODAY(),$H844)-$A844)</f>
        <v/>
      </c>
      <c r="M844" s="20">
        <f>IF($A844="","",IF($H844&lt;&gt;"","Returned",IF(AND($G844&lt;&gt;"",TODAY()&gt;$G844),"Overdue","Out")))</f>
        <v/>
      </c>
      <c r="N844" s="21">
        <f>IF(OR($A844="",$G844=""),"",MAX(0,IF($H844="",TODAY(),$H844)-$G844))</f>
        <v/>
      </c>
    </row>
    <row r="845">
      <c r="A845" s="17" t="n"/>
      <c r="C845" s="20">
        <f>IF($B845="","",IFERROR(INDEX('Equipment register'!$B$2:$B$501,MATCH($B845,'Equipment register'!$A$2:$A$501,0)),"Not in register"))</f>
        <v/>
      </c>
      <c r="G845" s="17" t="n"/>
      <c r="H845" s="17" t="n"/>
      <c r="L845" s="21">
        <f>IF($A845="","",IF($H845="",TODAY(),$H845)-$A845)</f>
        <v/>
      </c>
      <c r="M845" s="20">
        <f>IF($A845="","",IF($H845&lt;&gt;"","Returned",IF(AND($G845&lt;&gt;"",TODAY()&gt;$G845),"Overdue","Out")))</f>
        <v/>
      </c>
      <c r="N845" s="21">
        <f>IF(OR($A845="",$G845=""),"",MAX(0,IF($H845="",TODAY(),$H845)-$G845))</f>
        <v/>
      </c>
    </row>
    <row r="846">
      <c r="A846" s="17" t="n"/>
      <c r="C846" s="20">
        <f>IF($B846="","",IFERROR(INDEX('Equipment register'!$B$2:$B$501,MATCH($B846,'Equipment register'!$A$2:$A$501,0)),"Not in register"))</f>
        <v/>
      </c>
      <c r="G846" s="17" t="n"/>
      <c r="H846" s="17" t="n"/>
      <c r="L846" s="21">
        <f>IF($A846="","",IF($H846="",TODAY(),$H846)-$A846)</f>
        <v/>
      </c>
      <c r="M846" s="20">
        <f>IF($A846="","",IF($H846&lt;&gt;"","Returned",IF(AND($G846&lt;&gt;"",TODAY()&gt;$G846),"Overdue","Out")))</f>
        <v/>
      </c>
      <c r="N846" s="21">
        <f>IF(OR($A846="",$G846=""),"",MAX(0,IF($H846="",TODAY(),$H846)-$G846))</f>
        <v/>
      </c>
    </row>
    <row r="847">
      <c r="A847" s="17" t="n"/>
      <c r="C847" s="20">
        <f>IF($B847="","",IFERROR(INDEX('Equipment register'!$B$2:$B$501,MATCH($B847,'Equipment register'!$A$2:$A$501,0)),"Not in register"))</f>
        <v/>
      </c>
      <c r="G847" s="17" t="n"/>
      <c r="H847" s="17" t="n"/>
      <c r="L847" s="21">
        <f>IF($A847="","",IF($H847="",TODAY(),$H847)-$A847)</f>
        <v/>
      </c>
      <c r="M847" s="20">
        <f>IF($A847="","",IF($H847&lt;&gt;"","Returned",IF(AND($G847&lt;&gt;"",TODAY()&gt;$G847),"Overdue","Out")))</f>
        <v/>
      </c>
      <c r="N847" s="21">
        <f>IF(OR($A847="",$G847=""),"",MAX(0,IF($H847="",TODAY(),$H847)-$G847))</f>
        <v/>
      </c>
    </row>
    <row r="848">
      <c r="A848" s="17" t="n"/>
      <c r="C848" s="20">
        <f>IF($B848="","",IFERROR(INDEX('Equipment register'!$B$2:$B$501,MATCH($B848,'Equipment register'!$A$2:$A$501,0)),"Not in register"))</f>
        <v/>
      </c>
      <c r="G848" s="17" t="n"/>
      <c r="H848" s="17" t="n"/>
      <c r="L848" s="21">
        <f>IF($A848="","",IF($H848="",TODAY(),$H848)-$A848)</f>
        <v/>
      </c>
      <c r="M848" s="20">
        <f>IF($A848="","",IF($H848&lt;&gt;"","Returned",IF(AND($G848&lt;&gt;"",TODAY()&gt;$G848),"Overdue","Out")))</f>
        <v/>
      </c>
      <c r="N848" s="21">
        <f>IF(OR($A848="",$G848=""),"",MAX(0,IF($H848="",TODAY(),$H848)-$G848))</f>
        <v/>
      </c>
    </row>
    <row r="849">
      <c r="A849" s="17" t="n"/>
      <c r="C849" s="20">
        <f>IF($B849="","",IFERROR(INDEX('Equipment register'!$B$2:$B$501,MATCH($B849,'Equipment register'!$A$2:$A$501,0)),"Not in register"))</f>
        <v/>
      </c>
      <c r="G849" s="17" t="n"/>
      <c r="H849" s="17" t="n"/>
      <c r="L849" s="21">
        <f>IF($A849="","",IF($H849="",TODAY(),$H849)-$A849)</f>
        <v/>
      </c>
      <c r="M849" s="20">
        <f>IF($A849="","",IF($H849&lt;&gt;"","Returned",IF(AND($G849&lt;&gt;"",TODAY()&gt;$G849),"Overdue","Out")))</f>
        <v/>
      </c>
      <c r="N849" s="21">
        <f>IF(OR($A849="",$G849=""),"",MAX(0,IF($H849="",TODAY(),$H849)-$G849))</f>
        <v/>
      </c>
    </row>
    <row r="850">
      <c r="A850" s="17" t="n"/>
      <c r="C850" s="20">
        <f>IF($B850="","",IFERROR(INDEX('Equipment register'!$B$2:$B$501,MATCH($B850,'Equipment register'!$A$2:$A$501,0)),"Not in register"))</f>
        <v/>
      </c>
      <c r="G850" s="17" t="n"/>
      <c r="H850" s="17" t="n"/>
      <c r="L850" s="21">
        <f>IF($A850="","",IF($H850="",TODAY(),$H850)-$A850)</f>
        <v/>
      </c>
      <c r="M850" s="20">
        <f>IF($A850="","",IF($H850&lt;&gt;"","Returned",IF(AND($G850&lt;&gt;"",TODAY()&gt;$G850),"Overdue","Out")))</f>
        <v/>
      </c>
      <c r="N850" s="21">
        <f>IF(OR($A850="",$G850=""),"",MAX(0,IF($H850="",TODAY(),$H850)-$G850))</f>
        <v/>
      </c>
    </row>
    <row r="851">
      <c r="A851" s="17" t="n"/>
      <c r="C851" s="20">
        <f>IF($B851="","",IFERROR(INDEX('Equipment register'!$B$2:$B$501,MATCH($B851,'Equipment register'!$A$2:$A$501,0)),"Not in register"))</f>
        <v/>
      </c>
      <c r="G851" s="17" t="n"/>
      <c r="H851" s="17" t="n"/>
      <c r="L851" s="21">
        <f>IF($A851="","",IF($H851="",TODAY(),$H851)-$A851)</f>
        <v/>
      </c>
      <c r="M851" s="20">
        <f>IF($A851="","",IF($H851&lt;&gt;"","Returned",IF(AND($G851&lt;&gt;"",TODAY()&gt;$G851),"Overdue","Out")))</f>
        <v/>
      </c>
      <c r="N851" s="21">
        <f>IF(OR($A851="",$G851=""),"",MAX(0,IF($H851="",TODAY(),$H851)-$G851))</f>
        <v/>
      </c>
    </row>
    <row r="852">
      <c r="A852" s="17" t="n"/>
      <c r="C852" s="20">
        <f>IF($B852="","",IFERROR(INDEX('Equipment register'!$B$2:$B$501,MATCH($B852,'Equipment register'!$A$2:$A$501,0)),"Not in register"))</f>
        <v/>
      </c>
      <c r="G852" s="17" t="n"/>
      <c r="H852" s="17" t="n"/>
      <c r="L852" s="21">
        <f>IF($A852="","",IF($H852="",TODAY(),$H852)-$A852)</f>
        <v/>
      </c>
      <c r="M852" s="20">
        <f>IF($A852="","",IF($H852&lt;&gt;"","Returned",IF(AND($G852&lt;&gt;"",TODAY()&gt;$G852),"Overdue","Out")))</f>
        <v/>
      </c>
      <c r="N852" s="21">
        <f>IF(OR($A852="",$G852=""),"",MAX(0,IF($H852="",TODAY(),$H852)-$G852))</f>
        <v/>
      </c>
    </row>
    <row r="853">
      <c r="A853" s="17" t="n"/>
      <c r="C853" s="20">
        <f>IF($B853="","",IFERROR(INDEX('Equipment register'!$B$2:$B$501,MATCH($B853,'Equipment register'!$A$2:$A$501,0)),"Not in register"))</f>
        <v/>
      </c>
      <c r="G853" s="17" t="n"/>
      <c r="H853" s="17" t="n"/>
      <c r="L853" s="21">
        <f>IF($A853="","",IF($H853="",TODAY(),$H853)-$A853)</f>
        <v/>
      </c>
      <c r="M853" s="20">
        <f>IF($A853="","",IF($H853&lt;&gt;"","Returned",IF(AND($G853&lt;&gt;"",TODAY()&gt;$G853),"Overdue","Out")))</f>
        <v/>
      </c>
      <c r="N853" s="21">
        <f>IF(OR($A853="",$G853=""),"",MAX(0,IF($H853="",TODAY(),$H853)-$G853))</f>
        <v/>
      </c>
    </row>
    <row r="854">
      <c r="A854" s="17" t="n"/>
      <c r="C854" s="20">
        <f>IF($B854="","",IFERROR(INDEX('Equipment register'!$B$2:$B$501,MATCH($B854,'Equipment register'!$A$2:$A$501,0)),"Not in register"))</f>
        <v/>
      </c>
      <c r="G854" s="17" t="n"/>
      <c r="H854" s="17" t="n"/>
      <c r="L854" s="21">
        <f>IF($A854="","",IF($H854="",TODAY(),$H854)-$A854)</f>
        <v/>
      </c>
      <c r="M854" s="20">
        <f>IF($A854="","",IF($H854&lt;&gt;"","Returned",IF(AND($G854&lt;&gt;"",TODAY()&gt;$G854),"Overdue","Out")))</f>
        <v/>
      </c>
      <c r="N854" s="21">
        <f>IF(OR($A854="",$G854=""),"",MAX(0,IF($H854="",TODAY(),$H854)-$G854))</f>
        <v/>
      </c>
    </row>
    <row r="855">
      <c r="A855" s="17" t="n"/>
      <c r="C855" s="20">
        <f>IF($B855="","",IFERROR(INDEX('Equipment register'!$B$2:$B$501,MATCH($B855,'Equipment register'!$A$2:$A$501,0)),"Not in register"))</f>
        <v/>
      </c>
      <c r="G855" s="17" t="n"/>
      <c r="H855" s="17" t="n"/>
      <c r="L855" s="21">
        <f>IF($A855="","",IF($H855="",TODAY(),$H855)-$A855)</f>
        <v/>
      </c>
      <c r="M855" s="20">
        <f>IF($A855="","",IF($H855&lt;&gt;"","Returned",IF(AND($G855&lt;&gt;"",TODAY()&gt;$G855),"Overdue","Out")))</f>
        <v/>
      </c>
      <c r="N855" s="21">
        <f>IF(OR($A855="",$G855=""),"",MAX(0,IF($H855="",TODAY(),$H855)-$G855))</f>
        <v/>
      </c>
    </row>
    <row r="856">
      <c r="A856" s="17" t="n"/>
      <c r="C856" s="20">
        <f>IF($B856="","",IFERROR(INDEX('Equipment register'!$B$2:$B$501,MATCH($B856,'Equipment register'!$A$2:$A$501,0)),"Not in register"))</f>
        <v/>
      </c>
      <c r="G856" s="17" t="n"/>
      <c r="H856" s="17" t="n"/>
      <c r="L856" s="21">
        <f>IF($A856="","",IF($H856="",TODAY(),$H856)-$A856)</f>
        <v/>
      </c>
      <c r="M856" s="20">
        <f>IF($A856="","",IF($H856&lt;&gt;"","Returned",IF(AND($G856&lt;&gt;"",TODAY()&gt;$G856),"Overdue","Out")))</f>
        <v/>
      </c>
      <c r="N856" s="21">
        <f>IF(OR($A856="",$G856=""),"",MAX(0,IF($H856="",TODAY(),$H856)-$G856))</f>
        <v/>
      </c>
    </row>
    <row r="857">
      <c r="A857" s="17" t="n"/>
      <c r="C857" s="20">
        <f>IF($B857="","",IFERROR(INDEX('Equipment register'!$B$2:$B$501,MATCH($B857,'Equipment register'!$A$2:$A$501,0)),"Not in register"))</f>
        <v/>
      </c>
      <c r="G857" s="17" t="n"/>
      <c r="H857" s="17" t="n"/>
      <c r="L857" s="21">
        <f>IF($A857="","",IF($H857="",TODAY(),$H857)-$A857)</f>
        <v/>
      </c>
      <c r="M857" s="20">
        <f>IF($A857="","",IF($H857&lt;&gt;"","Returned",IF(AND($G857&lt;&gt;"",TODAY()&gt;$G857),"Overdue","Out")))</f>
        <v/>
      </c>
      <c r="N857" s="21">
        <f>IF(OR($A857="",$G857=""),"",MAX(0,IF($H857="",TODAY(),$H857)-$G857))</f>
        <v/>
      </c>
    </row>
    <row r="858">
      <c r="A858" s="17" t="n"/>
      <c r="C858" s="20">
        <f>IF($B858="","",IFERROR(INDEX('Equipment register'!$B$2:$B$501,MATCH($B858,'Equipment register'!$A$2:$A$501,0)),"Not in register"))</f>
        <v/>
      </c>
      <c r="G858" s="17" t="n"/>
      <c r="H858" s="17" t="n"/>
      <c r="L858" s="21">
        <f>IF($A858="","",IF($H858="",TODAY(),$H858)-$A858)</f>
        <v/>
      </c>
      <c r="M858" s="20">
        <f>IF($A858="","",IF($H858&lt;&gt;"","Returned",IF(AND($G858&lt;&gt;"",TODAY()&gt;$G858),"Overdue","Out")))</f>
        <v/>
      </c>
      <c r="N858" s="21">
        <f>IF(OR($A858="",$G858=""),"",MAX(0,IF($H858="",TODAY(),$H858)-$G858))</f>
        <v/>
      </c>
    </row>
    <row r="859">
      <c r="A859" s="17" t="n"/>
      <c r="C859" s="20">
        <f>IF($B859="","",IFERROR(INDEX('Equipment register'!$B$2:$B$501,MATCH($B859,'Equipment register'!$A$2:$A$501,0)),"Not in register"))</f>
        <v/>
      </c>
      <c r="G859" s="17" t="n"/>
      <c r="H859" s="17" t="n"/>
      <c r="L859" s="21">
        <f>IF($A859="","",IF($H859="",TODAY(),$H859)-$A859)</f>
        <v/>
      </c>
      <c r="M859" s="20">
        <f>IF($A859="","",IF($H859&lt;&gt;"","Returned",IF(AND($G859&lt;&gt;"",TODAY()&gt;$G859),"Overdue","Out")))</f>
        <v/>
      </c>
      <c r="N859" s="21">
        <f>IF(OR($A859="",$G859=""),"",MAX(0,IF($H859="",TODAY(),$H859)-$G859))</f>
        <v/>
      </c>
    </row>
    <row r="860">
      <c r="A860" s="17" t="n"/>
      <c r="C860" s="20">
        <f>IF($B860="","",IFERROR(INDEX('Equipment register'!$B$2:$B$501,MATCH($B860,'Equipment register'!$A$2:$A$501,0)),"Not in register"))</f>
        <v/>
      </c>
      <c r="G860" s="17" t="n"/>
      <c r="H860" s="17" t="n"/>
      <c r="L860" s="21">
        <f>IF($A860="","",IF($H860="",TODAY(),$H860)-$A860)</f>
        <v/>
      </c>
      <c r="M860" s="20">
        <f>IF($A860="","",IF($H860&lt;&gt;"","Returned",IF(AND($G860&lt;&gt;"",TODAY()&gt;$G860),"Overdue","Out")))</f>
        <v/>
      </c>
      <c r="N860" s="21">
        <f>IF(OR($A860="",$G860=""),"",MAX(0,IF($H860="",TODAY(),$H860)-$G860))</f>
        <v/>
      </c>
    </row>
    <row r="861">
      <c r="A861" s="17" t="n"/>
      <c r="C861" s="20">
        <f>IF($B861="","",IFERROR(INDEX('Equipment register'!$B$2:$B$501,MATCH($B861,'Equipment register'!$A$2:$A$501,0)),"Not in register"))</f>
        <v/>
      </c>
      <c r="G861" s="17" t="n"/>
      <c r="H861" s="17" t="n"/>
      <c r="L861" s="21">
        <f>IF($A861="","",IF($H861="",TODAY(),$H861)-$A861)</f>
        <v/>
      </c>
      <c r="M861" s="20">
        <f>IF($A861="","",IF($H861&lt;&gt;"","Returned",IF(AND($G861&lt;&gt;"",TODAY()&gt;$G861),"Overdue","Out")))</f>
        <v/>
      </c>
      <c r="N861" s="21">
        <f>IF(OR($A861="",$G861=""),"",MAX(0,IF($H861="",TODAY(),$H861)-$G861))</f>
        <v/>
      </c>
    </row>
    <row r="862">
      <c r="A862" s="17" t="n"/>
      <c r="C862" s="20">
        <f>IF($B862="","",IFERROR(INDEX('Equipment register'!$B$2:$B$501,MATCH($B862,'Equipment register'!$A$2:$A$501,0)),"Not in register"))</f>
        <v/>
      </c>
      <c r="G862" s="17" t="n"/>
      <c r="H862" s="17" t="n"/>
      <c r="L862" s="21">
        <f>IF($A862="","",IF($H862="",TODAY(),$H862)-$A862)</f>
        <v/>
      </c>
      <c r="M862" s="20">
        <f>IF($A862="","",IF($H862&lt;&gt;"","Returned",IF(AND($G862&lt;&gt;"",TODAY()&gt;$G862),"Overdue","Out")))</f>
        <v/>
      </c>
      <c r="N862" s="21">
        <f>IF(OR($A862="",$G862=""),"",MAX(0,IF($H862="",TODAY(),$H862)-$G862))</f>
        <v/>
      </c>
    </row>
    <row r="863">
      <c r="A863" s="17" t="n"/>
      <c r="C863" s="20">
        <f>IF($B863="","",IFERROR(INDEX('Equipment register'!$B$2:$B$501,MATCH($B863,'Equipment register'!$A$2:$A$501,0)),"Not in register"))</f>
        <v/>
      </c>
      <c r="G863" s="17" t="n"/>
      <c r="H863" s="17" t="n"/>
      <c r="L863" s="21">
        <f>IF($A863="","",IF($H863="",TODAY(),$H863)-$A863)</f>
        <v/>
      </c>
      <c r="M863" s="20">
        <f>IF($A863="","",IF($H863&lt;&gt;"","Returned",IF(AND($G863&lt;&gt;"",TODAY()&gt;$G863),"Overdue","Out")))</f>
        <v/>
      </c>
      <c r="N863" s="21">
        <f>IF(OR($A863="",$G863=""),"",MAX(0,IF($H863="",TODAY(),$H863)-$G863))</f>
        <v/>
      </c>
    </row>
    <row r="864">
      <c r="A864" s="17" t="n"/>
      <c r="C864" s="20">
        <f>IF($B864="","",IFERROR(INDEX('Equipment register'!$B$2:$B$501,MATCH($B864,'Equipment register'!$A$2:$A$501,0)),"Not in register"))</f>
        <v/>
      </c>
      <c r="G864" s="17" t="n"/>
      <c r="H864" s="17" t="n"/>
      <c r="L864" s="21">
        <f>IF($A864="","",IF($H864="",TODAY(),$H864)-$A864)</f>
        <v/>
      </c>
      <c r="M864" s="20">
        <f>IF($A864="","",IF($H864&lt;&gt;"","Returned",IF(AND($G864&lt;&gt;"",TODAY()&gt;$G864),"Overdue","Out")))</f>
        <v/>
      </c>
      <c r="N864" s="21">
        <f>IF(OR($A864="",$G864=""),"",MAX(0,IF($H864="",TODAY(),$H864)-$G864))</f>
        <v/>
      </c>
    </row>
    <row r="865">
      <c r="A865" s="17" t="n"/>
      <c r="C865" s="20">
        <f>IF($B865="","",IFERROR(INDEX('Equipment register'!$B$2:$B$501,MATCH($B865,'Equipment register'!$A$2:$A$501,0)),"Not in register"))</f>
        <v/>
      </c>
      <c r="G865" s="17" t="n"/>
      <c r="H865" s="17" t="n"/>
      <c r="L865" s="21">
        <f>IF($A865="","",IF($H865="",TODAY(),$H865)-$A865)</f>
        <v/>
      </c>
      <c r="M865" s="20">
        <f>IF($A865="","",IF($H865&lt;&gt;"","Returned",IF(AND($G865&lt;&gt;"",TODAY()&gt;$G865),"Overdue","Out")))</f>
        <v/>
      </c>
      <c r="N865" s="21">
        <f>IF(OR($A865="",$G865=""),"",MAX(0,IF($H865="",TODAY(),$H865)-$G865))</f>
        <v/>
      </c>
    </row>
    <row r="866">
      <c r="A866" s="17" t="n"/>
      <c r="C866" s="20">
        <f>IF($B866="","",IFERROR(INDEX('Equipment register'!$B$2:$B$501,MATCH($B866,'Equipment register'!$A$2:$A$501,0)),"Not in register"))</f>
        <v/>
      </c>
      <c r="G866" s="17" t="n"/>
      <c r="H866" s="17" t="n"/>
      <c r="L866" s="21">
        <f>IF($A866="","",IF($H866="",TODAY(),$H866)-$A866)</f>
        <v/>
      </c>
      <c r="M866" s="20">
        <f>IF($A866="","",IF($H866&lt;&gt;"","Returned",IF(AND($G866&lt;&gt;"",TODAY()&gt;$G866),"Overdue","Out")))</f>
        <v/>
      </c>
      <c r="N866" s="21">
        <f>IF(OR($A866="",$G866=""),"",MAX(0,IF($H866="",TODAY(),$H866)-$G866))</f>
        <v/>
      </c>
    </row>
    <row r="867">
      <c r="A867" s="17" t="n"/>
      <c r="C867" s="20">
        <f>IF($B867="","",IFERROR(INDEX('Equipment register'!$B$2:$B$501,MATCH($B867,'Equipment register'!$A$2:$A$501,0)),"Not in register"))</f>
        <v/>
      </c>
      <c r="G867" s="17" t="n"/>
      <c r="H867" s="17" t="n"/>
      <c r="L867" s="21">
        <f>IF($A867="","",IF($H867="",TODAY(),$H867)-$A867)</f>
        <v/>
      </c>
      <c r="M867" s="20">
        <f>IF($A867="","",IF($H867&lt;&gt;"","Returned",IF(AND($G867&lt;&gt;"",TODAY()&gt;$G867),"Overdue","Out")))</f>
        <v/>
      </c>
      <c r="N867" s="21">
        <f>IF(OR($A867="",$G867=""),"",MAX(0,IF($H867="",TODAY(),$H867)-$G867))</f>
        <v/>
      </c>
    </row>
    <row r="868">
      <c r="A868" s="17" t="n"/>
      <c r="C868" s="20">
        <f>IF($B868="","",IFERROR(INDEX('Equipment register'!$B$2:$B$501,MATCH($B868,'Equipment register'!$A$2:$A$501,0)),"Not in register"))</f>
        <v/>
      </c>
      <c r="G868" s="17" t="n"/>
      <c r="H868" s="17" t="n"/>
      <c r="L868" s="21">
        <f>IF($A868="","",IF($H868="",TODAY(),$H868)-$A868)</f>
        <v/>
      </c>
      <c r="M868" s="20">
        <f>IF($A868="","",IF($H868&lt;&gt;"","Returned",IF(AND($G868&lt;&gt;"",TODAY()&gt;$G868),"Overdue","Out")))</f>
        <v/>
      </c>
      <c r="N868" s="21">
        <f>IF(OR($A868="",$G868=""),"",MAX(0,IF($H868="",TODAY(),$H868)-$G868))</f>
        <v/>
      </c>
    </row>
    <row r="869">
      <c r="A869" s="17" t="n"/>
      <c r="C869" s="20">
        <f>IF($B869="","",IFERROR(INDEX('Equipment register'!$B$2:$B$501,MATCH($B869,'Equipment register'!$A$2:$A$501,0)),"Not in register"))</f>
        <v/>
      </c>
      <c r="G869" s="17" t="n"/>
      <c r="H869" s="17" t="n"/>
      <c r="L869" s="21">
        <f>IF($A869="","",IF($H869="",TODAY(),$H869)-$A869)</f>
        <v/>
      </c>
      <c r="M869" s="20">
        <f>IF($A869="","",IF($H869&lt;&gt;"","Returned",IF(AND($G869&lt;&gt;"",TODAY()&gt;$G869),"Overdue","Out")))</f>
        <v/>
      </c>
      <c r="N869" s="21">
        <f>IF(OR($A869="",$G869=""),"",MAX(0,IF($H869="",TODAY(),$H869)-$G869))</f>
        <v/>
      </c>
    </row>
    <row r="870">
      <c r="A870" s="17" t="n"/>
      <c r="C870" s="20">
        <f>IF($B870="","",IFERROR(INDEX('Equipment register'!$B$2:$B$501,MATCH($B870,'Equipment register'!$A$2:$A$501,0)),"Not in register"))</f>
        <v/>
      </c>
      <c r="G870" s="17" t="n"/>
      <c r="H870" s="17" t="n"/>
      <c r="L870" s="21">
        <f>IF($A870="","",IF($H870="",TODAY(),$H870)-$A870)</f>
        <v/>
      </c>
      <c r="M870" s="20">
        <f>IF($A870="","",IF($H870&lt;&gt;"","Returned",IF(AND($G870&lt;&gt;"",TODAY()&gt;$G870),"Overdue","Out")))</f>
        <v/>
      </c>
      <c r="N870" s="21">
        <f>IF(OR($A870="",$G870=""),"",MAX(0,IF($H870="",TODAY(),$H870)-$G870))</f>
        <v/>
      </c>
    </row>
    <row r="871">
      <c r="A871" s="17" t="n"/>
      <c r="C871" s="20">
        <f>IF($B871="","",IFERROR(INDEX('Equipment register'!$B$2:$B$501,MATCH($B871,'Equipment register'!$A$2:$A$501,0)),"Not in register"))</f>
        <v/>
      </c>
      <c r="G871" s="17" t="n"/>
      <c r="H871" s="17" t="n"/>
      <c r="L871" s="21">
        <f>IF($A871="","",IF($H871="",TODAY(),$H871)-$A871)</f>
        <v/>
      </c>
      <c r="M871" s="20">
        <f>IF($A871="","",IF($H871&lt;&gt;"","Returned",IF(AND($G871&lt;&gt;"",TODAY()&gt;$G871),"Overdue","Out")))</f>
        <v/>
      </c>
      <c r="N871" s="21">
        <f>IF(OR($A871="",$G871=""),"",MAX(0,IF($H871="",TODAY(),$H871)-$G871))</f>
        <v/>
      </c>
    </row>
    <row r="872">
      <c r="A872" s="17" t="n"/>
      <c r="C872" s="20">
        <f>IF($B872="","",IFERROR(INDEX('Equipment register'!$B$2:$B$501,MATCH($B872,'Equipment register'!$A$2:$A$501,0)),"Not in register"))</f>
        <v/>
      </c>
      <c r="G872" s="17" t="n"/>
      <c r="H872" s="17" t="n"/>
      <c r="L872" s="21">
        <f>IF($A872="","",IF($H872="",TODAY(),$H872)-$A872)</f>
        <v/>
      </c>
      <c r="M872" s="20">
        <f>IF($A872="","",IF($H872&lt;&gt;"","Returned",IF(AND($G872&lt;&gt;"",TODAY()&gt;$G872),"Overdue","Out")))</f>
        <v/>
      </c>
      <c r="N872" s="21">
        <f>IF(OR($A872="",$G872=""),"",MAX(0,IF($H872="",TODAY(),$H872)-$G872))</f>
        <v/>
      </c>
    </row>
    <row r="873">
      <c r="A873" s="17" t="n"/>
      <c r="C873" s="20">
        <f>IF($B873="","",IFERROR(INDEX('Equipment register'!$B$2:$B$501,MATCH($B873,'Equipment register'!$A$2:$A$501,0)),"Not in register"))</f>
        <v/>
      </c>
      <c r="G873" s="17" t="n"/>
      <c r="H873" s="17" t="n"/>
      <c r="L873" s="21">
        <f>IF($A873="","",IF($H873="",TODAY(),$H873)-$A873)</f>
        <v/>
      </c>
      <c r="M873" s="20">
        <f>IF($A873="","",IF($H873&lt;&gt;"","Returned",IF(AND($G873&lt;&gt;"",TODAY()&gt;$G873),"Overdue","Out")))</f>
        <v/>
      </c>
      <c r="N873" s="21">
        <f>IF(OR($A873="",$G873=""),"",MAX(0,IF($H873="",TODAY(),$H873)-$G873))</f>
        <v/>
      </c>
    </row>
    <row r="874">
      <c r="A874" s="17" t="n"/>
      <c r="C874" s="20">
        <f>IF($B874="","",IFERROR(INDEX('Equipment register'!$B$2:$B$501,MATCH($B874,'Equipment register'!$A$2:$A$501,0)),"Not in register"))</f>
        <v/>
      </c>
      <c r="G874" s="17" t="n"/>
      <c r="H874" s="17" t="n"/>
      <c r="L874" s="21">
        <f>IF($A874="","",IF($H874="",TODAY(),$H874)-$A874)</f>
        <v/>
      </c>
      <c r="M874" s="20">
        <f>IF($A874="","",IF($H874&lt;&gt;"","Returned",IF(AND($G874&lt;&gt;"",TODAY()&gt;$G874),"Overdue","Out")))</f>
        <v/>
      </c>
      <c r="N874" s="21">
        <f>IF(OR($A874="",$G874=""),"",MAX(0,IF($H874="",TODAY(),$H874)-$G874))</f>
        <v/>
      </c>
    </row>
    <row r="875">
      <c r="A875" s="17" t="n"/>
      <c r="C875" s="20">
        <f>IF($B875="","",IFERROR(INDEX('Equipment register'!$B$2:$B$501,MATCH($B875,'Equipment register'!$A$2:$A$501,0)),"Not in register"))</f>
        <v/>
      </c>
      <c r="G875" s="17" t="n"/>
      <c r="H875" s="17" t="n"/>
      <c r="L875" s="21">
        <f>IF($A875="","",IF($H875="",TODAY(),$H875)-$A875)</f>
        <v/>
      </c>
      <c r="M875" s="20">
        <f>IF($A875="","",IF($H875&lt;&gt;"","Returned",IF(AND($G875&lt;&gt;"",TODAY()&gt;$G875),"Overdue","Out")))</f>
        <v/>
      </c>
      <c r="N875" s="21">
        <f>IF(OR($A875="",$G875=""),"",MAX(0,IF($H875="",TODAY(),$H875)-$G875))</f>
        <v/>
      </c>
    </row>
    <row r="876">
      <c r="A876" s="17" t="n"/>
      <c r="C876" s="20">
        <f>IF($B876="","",IFERROR(INDEX('Equipment register'!$B$2:$B$501,MATCH($B876,'Equipment register'!$A$2:$A$501,0)),"Not in register"))</f>
        <v/>
      </c>
      <c r="G876" s="17" t="n"/>
      <c r="H876" s="17" t="n"/>
      <c r="L876" s="21">
        <f>IF($A876="","",IF($H876="",TODAY(),$H876)-$A876)</f>
        <v/>
      </c>
      <c r="M876" s="20">
        <f>IF($A876="","",IF($H876&lt;&gt;"","Returned",IF(AND($G876&lt;&gt;"",TODAY()&gt;$G876),"Overdue","Out")))</f>
        <v/>
      </c>
      <c r="N876" s="21">
        <f>IF(OR($A876="",$G876=""),"",MAX(0,IF($H876="",TODAY(),$H876)-$G876))</f>
        <v/>
      </c>
    </row>
    <row r="877">
      <c r="A877" s="17" t="n"/>
      <c r="C877" s="20">
        <f>IF($B877="","",IFERROR(INDEX('Equipment register'!$B$2:$B$501,MATCH($B877,'Equipment register'!$A$2:$A$501,0)),"Not in register"))</f>
        <v/>
      </c>
      <c r="G877" s="17" t="n"/>
      <c r="H877" s="17" t="n"/>
      <c r="L877" s="21">
        <f>IF($A877="","",IF($H877="",TODAY(),$H877)-$A877)</f>
        <v/>
      </c>
      <c r="M877" s="20">
        <f>IF($A877="","",IF($H877&lt;&gt;"","Returned",IF(AND($G877&lt;&gt;"",TODAY()&gt;$G877),"Overdue","Out")))</f>
        <v/>
      </c>
      <c r="N877" s="21">
        <f>IF(OR($A877="",$G877=""),"",MAX(0,IF($H877="",TODAY(),$H877)-$G877))</f>
        <v/>
      </c>
    </row>
    <row r="878">
      <c r="A878" s="17" t="n"/>
      <c r="C878" s="20">
        <f>IF($B878="","",IFERROR(INDEX('Equipment register'!$B$2:$B$501,MATCH($B878,'Equipment register'!$A$2:$A$501,0)),"Not in register"))</f>
        <v/>
      </c>
      <c r="G878" s="17" t="n"/>
      <c r="H878" s="17" t="n"/>
      <c r="L878" s="21">
        <f>IF($A878="","",IF($H878="",TODAY(),$H878)-$A878)</f>
        <v/>
      </c>
      <c r="M878" s="20">
        <f>IF($A878="","",IF($H878&lt;&gt;"","Returned",IF(AND($G878&lt;&gt;"",TODAY()&gt;$G878),"Overdue","Out")))</f>
        <v/>
      </c>
      <c r="N878" s="21">
        <f>IF(OR($A878="",$G878=""),"",MAX(0,IF($H878="",TODAY(),$H878)-$G878))</f>
        <v/>
      </c>
    </row>
    <row r="879">
      <c r="A879" s="17" t="n"/>
      <c r="C879" s="20">
        <f>IF($B879="","",IFERROR(INDEX('Equipment register'!$B$2:$B$501,MATCH($B879,'Equipment register'!$A$2:$A$501,0)),"Not in register"))</f>
        <v/>
      </c>
      <c r="G879" s="17" t="n"/>
      <c r="H879" s="17" t="n"/>
      <c r="L879" s="21">
        <f>IF($A879="","",IF($H879="",TODAY(),$H879)-$A879)</f>
        <v/>
      </c>
      <c r="M879" s="20">
        <f>IF($A879="","",IF($H879&lt;&gt;"","Returned",IF(AND($G879&lt;&gt;"",TODAY()&gt;$G879),"Overdue","Out")))</f>
        <v/>
      </c>
      <c r="N879" s="21">
        <f>IF(OR($A879="",$G879=""),"",MAX(0,IF($H879="",TODAY(),$H879)-$G879))</f>
        <v/>
      </c>
    </row>
    <row r="880">
      <c r="A880" s="17" t="n"/>
      <c r="C880" s="20">
        <f>IF($B880="","",IFERROR(INDEX('Equipment register'!$B$2:$B$501,MATCH($B880,'Equipment register'!$A$2:$A$501,0)),"Not in register"))</f>
        <v/>
      </c>
      <c r="G880" s="17" t="n"/>
      <c r="H880" s="17" t="n"/>
      <c r="L880" s="21">
        <f>IF($A880="","",IF($H880="",TODAY(),$H880)-$A880)</f>
        <v/>
      </c>
      <c r="M880" s="20">
        <f>IF($A880="","",IF($H880&lt;&gt;"","Returned",IF(AND($G880&lt;&gt;"",TODAY()&gt;$G880),"Overdue","Out")))</f>
        <v/>
      </c>
      <c r="N880" s="21">
        <f>IF(OR($A880="",$G880=""),"",MAX(0,IF($H880="",TODAY(),$H880)-$G880))</f>
        <v/>
      </c>
    </row>
    <row r="881">
      <c r="A881" s="17" t="n"/>
      <c r="C881" s="20">
        <f>IF($B881="","",IFERROR(INDEX('Equipment register'!$B$2:$B$501,MATCH($B881,'Equipment register'!$A$2:$A$501,0)),"Not in register"))</f>
        <v/>
      </c>
      <c r="G881" s="17" t="n"/>
      <c r="H881" s="17" t="n"/>
      <c r="L881" s="21">
        <f>IF($A881="","",IF($H881="",TODAY(),$H881)-$A881)</f>
        <v/>
      </c>
      <c r="M881" s="20">
        <f>IF($A881="","",IF($H881&lt;&gt;"","Returned",IF(AND($G881&lt;&gt;"",TODAY()&gt;$G881),"Overdue","Out")))</f>
        <v/>
      </c>
      <c r="N881" s="21">
        <f>IF(OR($A881="",$G881=""),"",MAX(0,IF($H881="",TODAY(),$H881)-$G881))</f>
        <v/>
      </c>
    </row>
    <row r="882">
      <c r="A882" s="17" t="n"/>
      <c r="C882" s="20">
        <f>IF($B882="","",IFERROR(INDEX('Equipment register'!$B$2:$B$501,MATCH($B882,'Equipment register'!$A$2:$A$501,0)),"Not in register"))</f>
        <v/>
      </c>
      <c r="G882" s="17" t="n"/>
      <c r="H882" s="17" t="n"/>
      <c r="L882" s="21">
        <f>IF($A882="","",IF($H882="",TODAY(),$H882)-$A882)</f>
        <v/>
      </c>
      <c r="M882" s="20">
        <f>IF($A882="","",IF($H882&lt;&gt;"","Returned",IF(AND($G882&lt;&gt;"",TODAY()&gt;$G882),"Overdue","Out")))</f>
        <v/>
      </c>
      <c r="N882" s="21">
        <f>IF(OR($A882="",$G882=""),"",MAX(0,IF($H882="",TODAY(),$H882)-$G882))</f>
        <v/>
      </c>
    </row>
    <row r="883">
      <c r="A883" s="17" t="n"/>
      <c r="C883" s="20">
        <f>IF($B883="","",IFERROR(INDEX('Equipment register'!$B$2:$B$501,MATCH($B883,'Equipment register'!$A$2:$A$501,0)),"Not in register"))</f>
        <v/>
      </c>
      <c r="G883" s="17" t="n"/>
      <c r="H883" s="17" t="n"/>
      <c r="L883" s="21">
        <f>IF($A883="","",IF($H883="",TODAY(),$H883)-$A883)</f>
        <v/>
      </c>
      <c r="M883" s="20">
        <f>IF($A883="","",IF($H883&lt;&gt;"","Returned",IF(AND($G883&lt;&gt;"",TODAY()&gt;$G883),"Overdue","Out")))</f>
        <v/>
      </c>
      <c r="N883" s="21">
        <f>IF(OR($A883="",$G883=""),"",MAX(0,IF($H883="",TODAY(),$H883)-$G883))</f>
        <v/>
      </c>
    </row>
    <row r="884">
      <c r="A884" s="17" t="n"/>
      <c r="C884" s="20">
        <f>IF($B884="","",IFERROR(INDEX('Equipment register'!$B$2:$B$501,MATCH($B884,'Equipment register'!$A$2:$A$501,0)),"Not in register"))</f>
        <v/>
      </c>
      <c r="G884" s="17" t="n"/>
      <c r="H884" s="17" t="n"/>
      <c r="L884" s="21">
        <f>IF($A884="","",IF($H884="",TODAY(),$H884)-$A884)</f>
        <v/>
      </c>
      <c r="M884" s="20">
        <f>IF($A884="","",IF($H884&lt;&gt;"","Returned",IF(AND($G884&lt;&gt;"",TODAY()&gt;$G884),"Overdue","Out")))</f>
        <v/>
      </c>
      <c r="N884" s="21">
        <f>IF(OR($A884="",$G884=""),"",MAX(0,IF($H884="",TODAY(),$H884)-$G884))</f>
        <v/>
      </c>
    </row>
    <row r="885">
      <c r="A885" s="17" t="n"/>
      <c r="C885" s="20">
        <f>IF($B885="","",IFERROR(INDEX('Equipment register'!$B$2:$B$501,MATCH($B885,'Equipment register'!$A$2:$A$501,0)),"Not in register"))</f>
        <v/>
      </c>
      <c r="G885" s="17" t="n"/>
      <c r="H885" s="17" t="n"/>
      <c r="L885" s="21">
        <f>IF($A885="","",IF($H885="",TODAY(),$H885)-$A885)</f>
        <v/>
      </c>
      <c r="M885" s="20">
        <f>IF($A885="","",IF($H885&lt;&gt;"","Returned",IF(AND($G885&lt;&gt;"",TODAY()&gt;$G885),"Overdue","Out")))</f>
        <v/>
      </c>
      <c r="N885" s="21">
        <f>IF(OR($A885="",$G885=""),"",MAX(0,IF($H885="",TODAY(),$H885)-$G885))</f>
        <v/>
      </c>
    </row>
    <row r="886">
      <c r="A886" s="17" t="n"/>
      <c r="C886" s="20">
        <f>IF($B886="","",IFERROR(INDEX('Equipment register'!$B$2:$B$501,MATCH($B886,'Equipment register'!$A$2:$A$501,0)),"Not in register"))</f>
        <v/>
      </c>
      <c r="G886" s="17" t="n"/>
      <c r="H886" s="17" t="n"/>
      <c r="L886" s="21">
        <f>IF($A886="","",IF($H886="",TODAY(),$H886)-$A886)</f>
        <v/>
      </c>
      <c r="M886" s="20">
        <f>IF($A886="","",IF($H886&lt;&gt;"","Returned",IF(AND($G886&lt;&gt;"",TODAY()&gt;$G886),"Overdue","Out")))</f>
        <v/>
      </c>
      <c r="N886" s="21">
        <f>IF(OR($A886="",$G886=""),"",MAX(0,IF($H886="",TODAY(),$H886)-$G886))</f>
        <v/>
      </c>
    </row>
    <row r="887">
      <c r="A887" s="17" t="n"/>
      <c r="C887" s="20">
        <f>IF($B887="","",IFERROR(INDEX('Equipment register'!$B$2:$B$501,MATCH($B887,'Equipment register'!$A$2:$A$501,0)),"Not in register"))</f>
        <v/>
      </c>
      <c r="G887" s="17" t="n"/>
      <c r="H887" s="17" t="n"/>
      <c r="L887" s="21">
        <f>IF($A887="","",IF($H887="",TODAY(),$H887)-$A887)</f>
        <v/>
      </c>
      <c r="M887" s="20">
        <f>IF($A887="","",IF($H887&lt;&gt;"","Returned",IF(AND($G887&lt;&gt;"",TODAY()&gt;$G887),"Overdue","Out")))</f>
        <v/>
      </c>
      <c r="N887" s="21">
        <f>IF(OR($A887="",$G887=""),"",MAX(0,IF($H887="",TODAY(),$H887)-$G887))</f>
        <v/>
      </c>
    </row>
    <row r="888">
      <c r="A888" s="17" t="n"/>
      <c r="C888" s="20">
        <f>IF($B888="","",IFERROR(INDEX('Equipment register'!$B$2:$B$501,MATCH($B888,'Equipment register'!$A$2:$A$501,0)),"Not in register"))</f>
        <v/>
      </c>
      <c r="G888" s="17" t="n"/>
      <c r="H888" s="17" t="n"/>
      <c r="L888" s="21">
        <f>IF($A888="","",IF($H888="",TODAY(),$H888)-$A888)</f>
        <v/>
      </c>
      <c r="M888" s="20">
        <f>IF($A888="","",IF($H888&lt;&gt;"","Returned",IF(AND($G888&lt;&gt;"",TODAY()&gt;$G888),"Overdue","Out")))</f>
        <v/>
      </c>
      <c r="N888" s="21">
        <f>IF(OR($A888="",$G888=""),"",MAX(0,IF($H888="",TODAY(),$H888)-$G888))</f>
        <v/>
      </c>
    </row>
    <row r="889">
      <c r="A889" s="17" t="n"/>
      <c r="C889" s="20">
        <f>IF($B889="","",IFERROR(INDEX('Equipment register'!$B$2:$B$501,MATCH($B889,'Equipment register'!$A$2:$A$501,0)),"Not in register"))</f>
        <v/>
      </c>
      <c r="G889" s="17" t="n"/>
      <c r="H889" s="17" t="n"/>
      <c r="L889" s="21">
        <f>IF($A889="","",IF($H889="",TODAY(),$H889)-$A889)</f>
        <v/>
      </c>
      <c r="M889" s="20">
        <f>IF($A889="","",IF($H889&lt;&gt;"","Returned",IF(AND($G889&lt;&gt;"",TODAY()&gt;$G889),"Overdue","Out")))</f>
        <v/>
      </c>
      <c r="N889" s="21">
        <f>IF(OR($A889="",$G889=""),"",MAX(0,IF($H889="",TODAY(),$H889)-$G889))</f>
        <v/>
      </c>
    </row>
    <row r="890">
      <c r="A890" s="17" t="n"/>
      <c r="C890" s="20">
        <f>IF($B890="","",IFERROR(INDEX('Equipment register'!$B$2:$B$501,MATCH($B890,'Equipment register'!$A$2:$A$501,0)),"Not in register"))</f>
        <v/>
      </c>
      <c r="G890" s="17" t="n"/>
      <c r="H890" s="17" t="n"/>
      <c r="L890" s="21">
        <f>IF($A890="","",IF($H890="",TODAY(),$H890)-$A890)</f>
        <v/>
      </c>
      <c r="M890" s="20">
        <f>IF($A890="","",IF($H890&lt;&gt;"","Returned",IF(AND($G890&lt;&gt;"",TODAY()&gt;$G890),"Overdue","Out")))</f>
        <v/>
      </c>
      <c r="N890" s="21">
        <f>IF(OR($A890="",$G890=""),"",MAX(0,IF($H890="",TODAY(),$H890)-$G890))</f>
        <v/>
      </c>
    </row>
    <row r="891">
      <c r="A891" s="17" t="n"/>
      <c r="C891" s="20">
        <f>IF($B891="","",IFERROR(INDEX('Equipment register'!$B$2:$B$501,MATCH($B891,'Equipment register'!$A$2:$A$501,0)),"Not in register"))</f>
        <v/>
      </c>
      <c r="G891" s="17" t="n"/>
      <c r="H891" s="17" t="n"/>
      <c r="L891" s="21">
        <f>IF($A891="","",IF($H891="",TODAY(),$H891)-$A891)</f>
        <v/>
      </c>
      <c r="M891" s="20">
        <f>IF($A891="","",IF($H891&lt;&gt;"","Returned",IF(AND($G891&lt;&gt;"",TODAY()&gt;$G891),"Overdue","Out")))</f>
        <v/>
      </c>
      <c r="N891" s="21">
        <f>IF(OR($A891="",$G891=""),"",MAX(0,IF($H891="",TODAY(),$H891)-$G891))</f>
        <v/>
      </c>
    </row>
    <row r="892">
      <c r="A892" s="17" t="n"/>
      <c r="C892" s="20">
        <f>IF($B892="","",IFERROR(INDEX('Equipment register'!$B$2:$B$501,MATCH($B892,'Equipment register'!$A$2:$A$501,0)),"Not in register"))</f>
        <v/>
      </c>
      <c r="G892" s="17" t="n"/>
      <c r="H892" s="17" t="n"/>
      <c r="L892" s="21">
        <f>IF($A892="","",IF($H892="",TODAY(),$H892)-$A892)</f>
        <v/>
      </c>
      <c r="M892" s="20">
        <f>IF($A892="","",IF($H892&lt;&gt;"","Returned",IF(AND($G892&lt;&gt;"",TODAY()&gt;$G892),"Overdue","Out")))</f>
        <v/>
      </c>
      <c r="N892" s="21">
        <f>IF(OR($A892="",$G892=""),"",MAX(0,IF($H892="",TODAY(),$H892)-$G892))</f>
        <v/>
      </c>
    </row>
    <row r="893">
      <c r="A893" s="17" t="n"/>
      <c r="C893" s="20">
        <f>IF($B893="","",IFERROR(INDEX('Equipment register'!$B$2:$B$501,MATCH($B893,'Equipment register'!$A$2:$A$501,0)),"Not in register"))</f>
        <v/>
      </c>
      <c r="G893" s="17" t="n"/>
      <c r="H893" s="17" t="n"/>
      <c r="L893" s="21">
        <f>IF($A893="","",IF($H893="",TODAY(),$H893)-$A893)</f>
        <v/>
      </c>
      <c r="M893" s="20">
        <f>IF($A893="","",IF($H893&lt;&gt;"","Returned",IF(AND($G893&lt;&gt;"",TODAY()&gt;$G893),"Overdue","Out")))</f>
        <v/>
      </c>
      <c r="N893" s="21">
        <f>IF(OR($A893="",$G893=""),"",MAX(0,IF($H893="",TODAY(),$H893)-$G893))</f>
        <v/>
      </c>
    </row>
    <row r="894">
      <c r="A894" s="17" t="n"/>
      <c r="C894" s="20">
        <f>IF($B894="","",IFERROR(INDEX('Equipment register'!$B$2:$B$501,MATCH($B894,'Equipment register'!$A$2:$A$501,0)),"Not in register"))</f>
        <v/>
      </c>
      <c r="G894" s="17" t="n"/>
      <c r="H894" s="17" t="n"/>
      <c r="L894" s="21">
        <f>IF($A894="","",IF($H894="",TODAY(),$H894)-$A894)</f>
        <v/>
      </c>
      <c r="M894" s="20">
        <f>IF($A894="","",IF($H894&lt;&gt;"","Returned",IF(AND($G894&lt;&gt;"",TODAY()&gt;$G894),"Overdue","Out")))</f>
        <v/>
      </c>
      <c r="N894" s="21">
        <f>IF(OR($A894="",$G894=""),"",MAX(0,IF($H894="",TODAY(),$H894)-$G894))</f>
        <v/>
      </c>
    </row>
    <row r="895">
      <c r="A895" s="17" t="n"/>
      <c r="C895" s="20">
        <f>IF($B895="","",IFERROR(INDEX('Equipment register'!$B$2:$B$501,MATCH($B895,'Equipment register'!$A$2:$A$501,0)),"Not in register"))</f>
        <v/>
      </c>
      <c r="G895" s="17" t="n"/>
      <c r="H895" s="17" t="n"/>
      <c r="L895" s="21">
        <f>IF($A895="","",IF($H895="",TODAY(),$H895)-$A895)</f>
        <v/>
      </c>
      <c r="M895" s="20">
        <f>IF($A895="","",IF($H895&lt;&gt;"","Returned",IF(AND($G895&lt;&gt;"",TODAY()&gt;$G895),"Overdue","Out")))</f>
        <v/>
      </c>
      <c r="N895" s="21">
        <f>IF(OR($A895="",$G895=""),"",MAX(0,IF($H895="",TODAY(),$H895)-$G895))</f>
        <v/>
      </c>
    </row>
    <row r="896">
      <c r="A896" s="17" t="n"/>
      <c r="C896" s="20">
        <f>IF($B896="","",IFERROR(INDEX('Equipment register'!$B$2:$B$501,MATCH($B896,'Equipment register'!$A$2:$A$501,0)),"Not in register"))</f>
        <v/>
      </c>
      <c r="G896" s="17" t="n"/>
      <c r="H896" s="17" t="n"/>
      <c r="L896" s="21">
        <f>IF($A896="","",IF($H896="",TODAY(),$H896)-$A896)</f>
        <v/>
      </c>
      <c r="M896" s="20">
        <f>IF($A896="","",IF($H896&lt;&gt;"","Returned",IF(AND($G896&lt;&gt;"",TODAY()&gt;$G896),"Overdue","Out")))</f>
        <v/>
      </c>
      <c r="N896" s="21">
        <f>IF(OR($A896="",$G896=""),"",MAX(0,IF($H896="",TODAY(),$H896)-$G896))</f>
        <v/>
      </c>
    </row>
    <row r="897">
      <c r="A897" s="17" t="n"/>
      <c r="C897" s="20">
        <f>IF($B897="","",IFERROR(INDEX('Equipment register'!$B$2:$B$501,MATCH($B897,'Equipment register'!$A$2:$A$501,0)),"Not in register"))</f>
        <v/>
      </c>
      <c r="G897" s="17" t="n"/>
      <c r="H897" s="17" t="n"/>
      <c r="L897" s="21">
        <f>IF($A897="","",IF($H897="",TODAY(),$H897)-$A897)</f>
        <v/>
      </c>
      <c r="M897" s="20">
        <f>IF($A897="","",IF($H897&lt;&gt;"","Returned",IF(AND($G897&lt;&gt;"",TODAY()&gt;$G897),"Overdue","Out")))</f>
        <v/>
      </c>
      <c r="N897" s="21">
        <f>IF(OR($A897="",$G897=""),"",MAX(0,IF($H897="",TODAY(),$H897)-$G897))</f>
        <v/>
      </c>
    </row>
    <row r="898">
      <c r="A898" s="17" t="n"/>
      <c r="C898" s="20">
        <f>IF($B898="","",IFERROR(INDEX('Equipment register'!$B$2:$B$501,MATCH($B898,'Equipment register'!$A$2:$A$501,0)),"Not in register"))</f>
        <v/>
      </c>
      <c r="G898" s="17" t="n"/>
      <c r="H898" s="17" t="n"/>
      <c r="L898" s="21">
        <f>IF($A898="","",IF($H898="",TODAY(),$H898)-$A898)</f>
        <v/>
      </c>
      <c r="M898" s="20">
        <f>IF($A898="","",IF($H898&lt;&gt;"","Returned",IF(AND($G898&lt;&gt;"",TODAY()&gt;$G898),"Overdue","Out")))</f>
        <v/>
      </c>
      <c r="N898" s="21">
        <f>IF(OR($A898="",$G898=""),"",MAX(0,IF($H898="",TODAY(),$H898)-$G898))</f>
        <v/>
      </c>
    </row>
    <row r="899">
      <c r="A899" s="17" t="n"/>
      <c r="C899" s="20">
        <f>IF($B899="","",IFERROR(INDEX('Equipment register'!$B$2:$B$501,MATCH($B899,'Equipment register'!$A$2:$A$501,0)),"Not in register"))</f>
        <v/>
      </c>
      <c r="G899" s="17" t="n"/>
      <c r="H899" s="17" t="n"/>
      <c r="L899" s="21">
        <f>IF($A899="","",IF($H899="",TODAY(),$H899)-$A899)</f>
        <v/>
      </c>
      <c r="M899" s="20">
        <f>IF($A899="","",IF($H899&lt;&gt;"","Returned",IF(AND($G899&lt;&gt;"",TODAY()&gt;$G899),"Overdue","Out")))</f>
        <v/>
      </c>
      <c r="N899" s="21">
        <f>IF(OR($A899="",$G899=""),"",MAX(0,IF($H899="",TODAY(),$H899)-$G899))</f>
        <v/>
      </c>
    </row>
    <row r="900">
      <c r="A900" s="17" t="n"/>
      <c r="C900" s="20">
        <f>IF($B900="","",IFERROR(INDEX('Equipment register'!$B$2:$B$501,MATCH($B900,'Equipment register'!$A$2:$A$501,0)),"Not in register"))</f>
        <v/>
      </c>
      <c r="G900" s="17" t="n"/>
      <c r="H900" s="17" t="n"/>
      <c r="L900" s="21">
        <f>IF($A900="","",IF($H900="",TODAY(),$H900)-$A900)</f>
        <v/>
      </c>
      <c r="M900" s="20">
        <f>IF($A900="","",IF($H900&lt;&gt;"","Returned",IF(AND($G900&lt;&gt;"",TODAY()&gt;$G900),"Overdue","Out")))</f>
        <v/>
      </c>
      <c r="N900" s="21">
        <f>IF(OR($A900="",$G900=""),"",MAX(0,IF($H900="",TODAY(),$H900)-$G900))</f>
        <v/>
      </c>
    </row>
    <row r="901">
      <c r="A901" s="17" t="n"/>
      <c r="C901" s="20">
        <f>IF($B901="","",IFERROR(INDEX('Equipment register'!$B$2:$B$501,MATCH($B901,'Equipment register'!$A$2:$A$501,0)),"Not in register"))</f>
        <v/>
      </c>
      <c r="G901" s="17" t="n"/>
      <c r="H901" s="17" t="n"/>
      <c r="L901" s="21">
        <f>IF($A901="","",IF($H901="",TODAY(),$H901)-$A901)</f>
        <v/>
      </c>
      <c r="M901" s="20">
        <f>IF($A901="","",IF($H901&lt;&gt;"","Returned",IF(AND($G901&lt;&gt;"",TODAY()&gt;$G901),"Overdue","Out")))</f>
        <v/>
      </c>
      <c r="N901" s="21">
        <f>IF(OR($A901="",$G901=""),"",MAX(0,IF($H901="",TODAY(),$H901)-$G901))</f>
        <v/>
      </c>
    </row>
    <row r="902">
      <c r="A902" s="17" t="n"/>
      <c r="C902" s="20">
        <f>IF($B902="","",IFERROR(INDEX('Equipment register'!$B$2:$B$501,MATCH($B902,'Equipment register'!$A$2:$A$501,0)),"Not in register"))</f>
        <v/>
      </c>
      <c r="G902" s="17" t="n"/>
      <c r="H902" s="17" t="n"/>
      <c r="L902" s="21">
        <f>IF($A902="","",IF($H902="",TODAY(),$H902)-$A902)</f>
        <v/>
      </c>
      <c r="M902" s="20">
        <f>IF($A902="","",IF($H902&lt;&gt;"","Returned",IF(AND($G902&lt;&gt;"",TODAY()&gt;$G902),"Overdue","Out")))</f>
        <v/>
      </c>
      <c r="N902" s="21">
        <f>IF(OR($A902="",$G902=""),"",MAX(0,IF($H902="",TODAY(),$H902)-$G902))</f>
        <v/>
      </c>
    </row>
    <row r="903">
      <c r="A903" s="17" t="n"/>
      <c r="C903" s="20">
        <f>IF($B903="","",IFERROR(INDEX('Equipment register'!$B$2:$B$501,MATCH($B903,'Equipment register'!$A$2:$A$501,0)),"Not in register"))</f>
        <v/>
      </c>
      <c r="G903" s="17" t="n"/>
      <c r="H903" s="17" t="n"/>
      <c r="L903" s="21">
        <f>IF($A903="","",IF($H903="",TODAY(),$H903)-$A903)</f>
        <v/>
      </c>
      <c r="M903" s="20">
        <f>IF($A903="","",IF($H903&lt;&gt;"","Returned",IF(AND($G903&lt;&gt;"",TODAY()&gt;$G903),"Overdue","Out")))</f>
        <v/>
      </c>
      <c r="N903" s="21">
        <f>IF(OR($A903="",$G903=""),"",MAX(0,IF($H903="",TODAY(),$H903)-$G903))</f>
        <v/>
      </c>
    </row>
    <row r="904">
      <c r="A904" s="17" t="n"/>
      <c r="C904" s="20">
        <f>IF($B904="","",IFERROR(INDEX('Equipment register'!$B$2:$B$501,MATCH($B904,'Equipment register'!$A$2:$A$501,0)),"Not in register"))</f>
        <v/>
      </c>
      <c r="G904" s="17" t="n"/>
      <c r="H904" s="17" t="n"/>
      <c r="L904" s="21">
        <f>IF($A904="","",IF($H904="",TODAY(),$H904)-$A904)</f>
        <v/>
      </c>
      <c r="M904" s="20">
        <f>IF($A904="","",IF($H904&lt;&gt;"","Returned",IF(AND($G904&lt;&gt;"",TODAY()&gt;$G904),"Overdue","Out")))</f>
        <v/>
      </c>
      <c r="N904" s="21">
        <f>IF(OR($A904="",$G904=""),"",MAX(0,IF($H904="",TODAY(),$H904)-$G904))</f>
        <v/>
      </c>
    </row>
    <row r="905">
      <c r="A905" s="17" t="n"/>
      <c r="C905" s="20">
        <f>IF($B905="","",IFERROR(INDEX('Equipment register'!$B$2:$B$501,MATCH($B905,'Equipment register'!$A$2:$A$501,0)),"Not in register"))</f>
        <v/>
      </c>
      <c r="G905" s="17" t="n"/>
      <c r="H905" s="17" t="n"/>
      <c r="L905" s="21">
        <f>IF($A905="","",IF($H905="",TODAY(),$H905)-$A905)</f>
        <v/>
      </c>
      <c r="M905" s="20">
        <f>IF($A905="","",IF($H905&lt;&gt;"","Returned",IF(AND($G905&lt;&gt;"",TODAY()&gt;$G905),"Overdue","Out")))</f>
        <v/>
      </c>
      <c r="N905" s="21">
        <f>IF(OR($A905="",$G905=""),"",MAX(0,IF($H905="",TODAY(),$H905)-$G905))</f>
        <v/>
      </c>
    </row>
    <row r="906">
      <c r="A906" s="17" t="n"/>
      <c r="C906" s="20">
        <f>IF($B906="","",IFERROR(INDEX('Equipment register'!$B$2:$B$501,MATCH($B906,'Equipment register'!$A$2:$A$501,0)),"Not in register"))</f>
        <v/>
      </c>
      <c r="G906" s="17" t="n"/>
      <c r="H906" s="17" t="n"/>
      <c r="L906" s="21">
        <f>IF($A906="","",IF($H906="",TODAY(),$H906)-$A906)</f>
        <v/>
      </c>
      <c r="M906" s="20">
        <f>IF($A906="","",IF($H906&lt;&gt;"","Returned",IF(AND($G906&lt;&gt;"",TODAY()&gt;$G906),"Overdue","Out")))</f>
        <v/>
      </c>
      <c r="N906" s="21">
        <f>IF(OR($A906="",$G906=""),"",MAX(0,IF($H906="",TODAY(),$H906)-$G906))</f>
        <v/>
      </c>
    </row>
    <row r="907">
      <c r="A907" s="17" t="n"/>
      <c r="C907" s="20">
        <f>IF($B907="","",IFERROR(INDEX('Equipment register'!$B$2:$B$501,MATCH($B907,'Equipment register'!$A$2:$A$501,0)),"Not in register"))</f>
        <v/>
      </c>
      <c r="G907" s="17" t="n"/>
      <c r="H907" s="17" t="n"/>
      <c r="L907" s="21">
        <f>IF($A907="","",IF($H907="",TODAY(),$H907)-$A907)</f>
        <v/>
      </c>
      <c r="M907" s="20">
        <f>IF($A907="","",IF($H907&lt;&gt;"","Returned",IF(AND($G907&lt;&gt;"",TODAY()&gt;$G907),"Overdue","Out")))</f>
        <v/>
      </c>
      <c r="N907" s="21">
        <f>IF(OR($A907="",$G907=""),"",MAX(0,IF($H907="",TODAY(),$H907)-$G907))</f>
        <v/>
      </c>
    </row>
    <row r="908">
      <c r="A908" s="17" t="n"/>
      <c r="C908" s="20">
        <f>IF($B908="","",IFERROR(INDEX('Equipment register'!$B$2:$B$501,MATCH($B908,'Equipment register'!$A$2:$A$501,0)),"Not in register"))</f>
        <v/>
      </c>
      <c r="G908" s="17" t="n"/>
      <c r="H908" s="17" t="n"/>
      <c r="L908" s="21">
        <f>IF($A908="","",IF($H908="",TODAY(),$H908)-$A908)</f>
        <v/>
      </c>
      <c r="M908" s="20">
        <f>IF($A908="","",IF($H908&lt;&gt;"","Returned",IF(AND($G908&lt;&gt;"",TODAY()&gt;$G908),"Overdue","Out")))</f>
        <v/>
      </c>
      <c r="N908" s="21">
        <f>IF(OR($A908="",$G908=""),"",MAX(0,IF($H908="",TODAY(),$H908)-$G908))</f>
        <v/>
      </c>
    </row>
    <row r="909">
      <c r="A909" s="17" t="n"/>
      <c r="C909" s="20">
        <f>IF($B909="","",IFERROR(INDEX('Equipment register'!$B$2:$B$501,MATCH($B909,'Equipment register'!$A$2:$A$501,0)),"Not in register"))</f>
        <v/>
      </c>
      <c r="G909" s="17" t="n"/>
      <c r="H909" s="17" t="n"/>
      <c r="L909" s="21">
        <f>IF($A909="","",IF($H909="",TODAY(),$H909)-$A909)</f>
        <v/>
      </c>
      <c r="M909" s="20">
        <f>IF($A909="","",IF($H909&lt;&gt;"","Returned",IF(AND($G909&lt;&gt;"",TODAY()&gt;$G909),"Overdue","Out")))</f>
        <v/>
      </c>
      <c r="N909" s="21">
        <f>IF(OR($A909="",$G909=""),"",MAX(0,IF($H909="",TODAY(),$H909)-$G909))</f>
        <v/>
      </c>
    </row>
    <row r="910">
      <c r="A910" s="17" t="n"/>
      <c r="C910" s="20">
        <f>IF($B910="","",IFERROR(INDEX('Equipment register'!$B$2:$B$501,MATCH($B910,'Equipment register'!$A$2:$A$501,0)),"Not in register"))</f>
        <v/>
      </c>
      <c r="G910" s="17" t="n"/>
      <c r="H910" s="17" t="n"/>
      <c r="L910" s="21">
        <f>IF($A910="","",IF($H910="",TODAY(),$H910)-$A910)</f>
        <v/>
      </c>
      <c r="M910" s="20">
        <f>IF($A910="","",IF($H910&lt;&gt;"","Returned",IF(AND($G910&lt;&gt;"",TODAY()&gt;$G910),"Overdue","Out")))</f>
        <v/>
      </c>
      <c r="N910" s="21">
        <f>IF(OR($A910="",$G910=""),"",MAX(0,IF($H910="",TODAY(),$H910)-$G910))</f>
        <v/>
      </c>
    </row>
    <row r="911">
      <c r="A911" s="17" t="n"/>
      <c r="C911" s="20">
        <f>IF($B911="","",IFERROR(INDEX('Equipment register'!$B$2:$B$501,MATCH($B911,'Equipment register'!$A$2:$A$501,0)),"Not in register"))</f>
        <v/>
      </c>
      <c r="G911" s="17" t="n"/>
      <c r="H911" s="17" t="n"/>
      <c r="L911" s="21">
        <f>IF($A911="","",IF($H911="",TODAY(),$H911)-$A911)</f>
        <v/>
      </c>
      <c r="M911" s="20">
        <f>IF($A911="","",IF($H911&lt;&gt;"","Returned",IF(AND($G911&lt;&gt;"",TODAY()&gt;$G911),"Overdue","Out")))</f>
        <v/>
      </c>
      <c r="N911" s="21">
        <f>IF(OR($A911="",$G911=""),"",MAX(0,IF($H911="",TODAY(),$H911)-$G911))</f>
        <v/>
      </c>
    </row>
    <row r="912">
      <c r="A912" s="17" t="n"/>
      <c r="C912" s="20">
        <f>IF($B912="","",IFERROR(INDEX('Equipment register'!$B$2:$B$501,MATCH($B912,'Equipment register'!$A$2:$A$501,0)),"Not in register"))</f>
        <v/>
      </c>
      <c r="G912" s="17" t="n"/>
      <c r="H912" s="17" t="n"/>
      <c r="L912" s="21">
        <f>IF($A912="","",IF($H912="",TODAY(),$H912)-$A912)</f>
        <v/>
      </c>
      <c r="M912" s="20">
        <f>IF($A912="","",IF($H912&lt;&gt;"","Returned",IF(AND($G912&lt;&gt;"",TODAY()&gt;$G912),"Overdue","Out")))</f>
        <v/>
      </c>
      <c r="N912" s="21">
        <f>IF(OR($A912="",$G912=""),"",MAX(0,IF($H912="",TODAY(),$H912)-$G912))</f>
        <v/>
      </c>
    </row>
    <row r="913">
      <c r="A913" s="17" t="n"/>
      <c r="C913" s="20">
        <f>IF($B913="","",IFERROR(INDEX('Equipment register'!$B$2:$B$501,MATCH($B913,'Equipment register'!$A$2:$A$501,0)),"Not in register"))</f>
        <v/>
      </c>
      <c r="G913" s="17" t="n"/>
      <c r="H913" s="17" t="n"/>
      <c r="L913" s="21">
        <f>IF($A913="","",IF($H913="",TODAY(),$H913)-$A913)</f>
        <v/>
      </c>
      <c r="M913" s="20">
        <f>IF($A913="","",IF($H913&lt;&gt;"","Returned",IF(AND($G913&lt;&gt;"",TODAY()&gt;$G913),"Overdue","Out")))</f>
        <v/>
      </c>
      <c r="N913" s="21">
        <f>IF(OR($A913="",$G913=""),"",MAX(0,IF($H913="",TODAY(),$H913)-$G913))</f>
        <v/>
      </c>
    </row>
    <row r="914">
      <c r="A914" s="17" t="n"/>
      <c r="C914" s="20">
        <f>IF($B914="","",IFERROR(INDEX('Equipment register'!$B$2:$B$501,MATCH($B914,'Equipment register'!$A$2:$A$501,0)),"Not in register"))</f>
        <v/>
      </c>
      <c r="G914" s="17" t="n"/>
      <c r="H914" s="17" t="n"/>
      <c r="L914" s="21">
        <f>IF($A914="","",IF($H914="",TODAY(),$H914)-$A914)</f>
        <v/>
      </c>
      <c r="M914" s="20">
        <f>IF($A914="","",IF($H914&lt;&gt;"","Returned",IF(AND($G914&lt;&gt;"",TODAY()&gt;$G914),"Overdue","Out")))</f>
        <v/>
      </c>
      <c r="N914" s="21">
        <f>IF(OR($A914="",$G914=""),"",MAX(0,IF($H914="",TODAY(),$H914)-$G914))</f>
        <v/>
      </c>
    </row>
    <row r="915">
      <c r="A915" s="17" t="n"/>
      <c r="C915" s="20">
        <f>IF($B915="","",IFERROR(INDEX('Equipment register'!$B$2:$B$501,MATCH($B915,'Equipment register'!$A$2:$A$501,0)),"Not in register"))</f>
        <v/>
      </c>
      <c r="G915" s="17" t="n"/>
      <c r="H915" s="17" t="n"/>
      <c r="L915" s="21">
        <f>IF($A915="","",IF($H915="",TODAY(),$H915)-$A915)</f>
        <v/>
      </c>
      <c r="M915" s="20">
        <f>IF($A915="","",IF($H915&lt;&gt;"","Returned",IF(AND($G915&lt;&gt;"",TODAY()&gt;$G915),"Overdue","Out")))</f>
        <v/>
      </c>
      <c r="N915" s="21">
        <f>IF(OR($A915="",$G915=""),"",MAX(0,IF($H915="",TODAY(),$H915)-$G915))</f>
        <v/>
      </c>
    </row>
    <row r="916">
      <c r="A916" s="17" t="n"/>
      <c r="C916" s="20">
        <f>IF($B916="","",IFERROR(INDEX('Equipment register'!$B$2:$B$501,MATCH($B916,'Equipment register'!$A$2:$A$501,0)),"Not in register"))</f>
        <v/>
      </c>
      <c r="G916" s="17" t="n"/>
      <c r="H916" s="17" t="n"/>
      <c r="L916" s="21">
        <f>IF($A916="","",IF($H916="",TODAY(),$H916)-$A916)</f>
        <v/>
      </c>
      <c r="M916" s="20">
        <f>IF($A916="","",IF($H916&lt;&gt;"","Returned",IF(AND($G916&lt;&gt;"",TODAY()&gt;$G916),"Overdue","Out")))</f>
        <v/>
      </c>
      <c r="N916" s="21">
        <f>IF(OR($A916="",$G916=""),"",MAX(0,IF($H916="",TODAY(),$H916)-$G916))</f>
        <v/>
      </c>
    </row>
    <row r="917">
      <c r="A917" s="17" t="n"/>
      <c r="C917" s="20">
        <f>IF($B917="","",IFERROR(INDEX('Equipment register'!$B$2:$B$501,MATCH($B917,'Equipment register'!$A$2:$A$501,0)),"Not in register"))</f>
        <v/>
      </c>
      <c r="G917" s="17" t="n"/>
      <c r="H917" s="17" t="n"/>
      <c r="L917" s="21">
        <f>IF($A917="","",IF($H917="",TODAY(),$H917)-$A917)</f>
        <v/>
      </c>
      <c r="M917" s="20">
        <f>IF($A917="","",IF($H917&lt;&gt;"","Returned",IF(AND($G917&lt;&gt;"",TODAY()&gt;$G917),"Overdue","Out")))</f>
        <v/>
      </c>
      <c r="N917" s="21">
        <f>IF(OR($A917="",$G917=""),"",MAX(0,IF($H917="",TODAY(),$H917)-$G917))</f>
        <v/>
      </c>
    </row>
    <row r="918">
      <c r="A918" s="17" t="n"/>
      <c r="C918" s="20">
        <f>IF($B918="","",IFERROR(INDEX('Equipment register'!$B$2:$B$501,MATCH($B918,'Equipment register'!$A$2:$A$501,0)),"Not in register"))</f>
        <v/>
      </c>
      <c r="G918" s="17" t="n"/>
      <c r="H918" s="17" t="n"/>
      <c r="L918" s="21">
        <f>IF($A918="","",IF($H918="",TODAY(),$H918)-$A918)</f>
        <v/>
      </c>
      <c r="M918" s="20">
        <f>IF($A918="","",IF($H918&lt;&gt;"","Returned",IF(AND($G918&lt;&gt;"",TODAY()&gt;$G918),"Overdue","Out")))</f>
        <v/>
      </c>
      <c r="N918" s="21">
        <f>IF(OR($A918="",$G918=""),"",MAX(0,IF($H918="",TODAY(),$H918)-$G918))</f>
        <v/>
      </c>
    </row>
    <row r="919">
      <c r="A919" s="17" t="n"/>
      <c r="C919" s="20">
        <f>IF($B919="","",IFERROR(INDEX('Equipment register'!$B$2:$B$501,MATCH($B919,'Equipment register'!$A$2:$A$501,0)),"Not in register"))</f>
        <v/>
      </c>
      <c r="G919" s="17" t="n"/>
      <c r="H919" s="17" t="n"/>
      <c r="L919" s="21">
        <f>IF($A919="","",IF($H919="",TODAY(),$H919)-$A919)</f>
        <v/>
      </c>
      <c r="M919" s="20">
        <f>IF($A919="","",IF($H919&lt;&gt;"","Returned",IF(AND($G919&lt;&gt;"",TODAY()&gt;$G919),"Overdue","Out")))</f>
        <v/>
      </c>
      <c r="N919" s="21">
        <f>IF(OR($A919="",$G919=""),"",MAX(0,IF($H919="",TODAY(),$H919)-$G919))</f>
        <v/>
      </c>
    </row>
    <row r="920">
      <c r="A920" s="17" t="n"/>
      <c r="C920" s="20">
        <f>IF($B920="","",IFERROR(INDEX('Equipment register'!$B$2:$B$501,MATCH($B920,'Equipment register'!$A$2:$A$501,0)),"Not in register"))</f>
        <v/>
      </c>
      <c r="G920" s="17" t="n"/>
      <c r="H920" s="17" t="n"/>
      <c r="L920" s="21">
        <f>IF($A920="","",IF($H920="",TODAY(),$H920)-$A920)</f>
        <v/>
      </c>
      <c r="M920" s="20">
        <f>IF($A920="","",IF($H920&lt;&gt;"","Returned",IF(AND($G920&lt;&gt;"",TODAY()&gt;$G920),"Overdue","Out")))</f>
        <v/>
      </c>
      <c r="N920" s="21">
        <f>IF(OR($A920="",$G920=""),"",MAX(0,IF($H920="",TODAY(),$H920)-$G920))</f>
        <v/>
      </c>
    </row>
    <row r="921">
      <c r="A921" s="17" t="n"/>
      <c r="C921" s="20">
        <f>IF($B921="","",IFERROR(INDEX('Equipment register'!$B$2:$B$501,MATCH($B921,'Equipment register'!$A$2:$A$501,0)),"Not in register"))</f>
        <v/>
      </c>
      <c r="G921" s="17" t="n"/>
      <c r="H921" s="17" t="n"/>
      <c r="L921" s="21">
        <f>IF($A921="","",IF($H921="",TODAY(),$H921)-$A921)</f>
        <v/>
      </c>
      <c r="M921" s="20">
        <f>IF($A921="","",IF($H921&lt;&gt;"","Returned",IF(AND($G921&lt;&gt;"",TODAY()&gt;$G921),"Overdue","Out")))</f>
        <v/>
      </c>
      <c r="N921" s="21">
        <f>IF(OR($A921="",$G921=""),"",MAX(0,IF($H921="",TODAY(),$H921)-$G921))</f>
        <v/>
      </c>
    </row>
    <row r="922">
      <c r="A922" s="17" t="n"/>
      <c r="C922" s="20">
        <f>IF($B922="","",IFERROR(INDEX('Equipment register'!$B$2:$B$501,MATCH($B922,'Equipment register'!$A$2:$A$501,0)),"Not in register"))</f>
        <v/>
      </c>
      <c r="G922" s="17" t="n"/>
      <c r="H922" s="17" t="n"/>
      <c r="L922" s="21">
        <f>IF($A922="","",IF($H922="",TODAY(),$H922)-$A922)</f>
        <v/>
      </c>
      <c r="M922" s="20">
        <f>IF($A922="","",IF($H922&lt;&gt;"","Returned",IF(AND($G922&lt;&gt;"",TODAY()&gt;$G922),"Overdue","Out")))</f>
        <v/>
      </c>
      <c r="N922" s="21">
        <f>IF(OR($A922="",$G922=""),"",MAX(0,IF($H922="",TODAY(),$H922)-$G922))</f>
        <v/>
      </c>
    </row>
    <row r="923">
      <c r="A923" s="17" t="n"/>
      <c r="C923" s="20">
        <f>IF($B923="","",IFERROR(INDEX('Equipment register'!$B$2:$B$501,MATCH($B923,'Equipment register'!$A$2:$A$501,0)),"Not in register"))</f>
        <v/>
      </c>
      <c r="G923" s="17" t="n"/>
      <c r="H923" s="17" t="n"/>
      <c r="L923" s="21">
        <f>IF($A923="","",IF($H923="",TODAY(),$H923)-$A923)</f>
        <v/>
      </c>
      <c r="M923" s="20">
        <f>IF($A923="","",IF($H923&lt;&gt;"","Returned",IF(AND($G923&lt;&gt;"",TODAY()&gt;$G923),"Overdue","Out")))</f>
        <v/>
      </c>
      <c r="N923" s="21">
        <f>IF(OR($A923="",$G923=""),"",MAX(0,IF($H923="",TODAY(),$H923)-$G923))</f>
        <v/>
      </c>
    </row>
    <row r="924">
      <c r="A924" s="17" t="n"/>
      <c r="C924" s="20">
        <f>IF($B924="","",IFERROR(INDEX('Equipment register'!$B$2:$B$501,MATCH($B924,'Equipment register'!$A$2:$A$501,0)),"Not in register"))</f>
        <v/>
      </c>
      <c r="G924" s="17" t="n"/>
      <c r="H924" s="17" t="n"/>
      <c r="L924" s="21">
        <f>IF($A924="","",IF($H924="",TODAY(),$H924)-$A924)</f>
        <v/>
      </c>
      <c r="M924" s="20">
        <f>IF($A924="","",IF($H924&lt;&gt;"","Returned",IF(AND($G924&lt;&gt;"",TODAY()&gt;$G924),"Overdue","Out")))</f>
        <v/>
      </c>
      <c r="N924" s="21">
        <f>IF(OR($A924="",$G924=""),"",MAX(0,IF($H924="",TODAY(),$H924)-$G924))</f>
        <v/>
      </c>
    </row>
    <row r="925">
      <c r="A925" s="17" t="n"/>
      <c r="C925" s="20">
        <f>IF($B925="","",IFERROR(INDEX('Equipment register'!$B$2:$B$501,MATCH($B925,'Equipment register'!$A$2:$A$501,0)),"Not in register"))</f>
        <v/>
      </c>
      <c r="G925" s="17" t="n"/>
      <c r="H925" s="17" t="n"/>
      <c r="L925" s="21">
        <f>IF($A925="","",IF($H925="",TODAY(),$H925)-$A925)</f>
        <v/>
      </c>
      <c r="M925" s="20">
        <f>IF($A925="","",IF($H925&lt;&gt;"","Returned",IF(AND($G925&lt;&gt;"",TODAY()&gt;$G925),"Overdue","Out")))</f>
        <v/>
      </c>
      <c r="N925" s="21">
        <f>IF(OR($A925="",$G925=""),"",MAX(0,IF($H925="",TODAY(),$H925)-$G925))</f>
        <v/>
      </c>
    </row>
    <row r="926">
      <c r="A926" s="17" t="n"/>
      <c r="C926" s="20">
        <f>IF($B926="","",IFERROR(INDEX('Equipment register'!$B$2:$B$501,MATCH($B926,'Equipment register'!$A$2:$A$501,0)),"Not in register"))</f>
        <v/>
      </c>
      <c r="G926" s="17" t="n"/>
      <c r="H926" s="17" t="n"/>
      <c r="L926" s="21">
        <f>IF($A926="","",IF($H926="",TODAY(),$H926)-$A926)</f>
        <v/>
      </c>
      <c r="M926" s="20">
        <f>IF($A926="","",IF($H926&lt;&gt;"","Returned",IF(AND($G926&lt;&gt;"",TODAY()&gt;$G926),"Overdue","Out")))</f>
        <v/>
      </c>
      <c r="N926" s="21">
        <f>IF(OR($A926="",$G926=""),"",MAX(0,IF($H926="",TODAY(),$H926)-$G926))</f>
        <v/>
      </c>
    </row>
    <row r="927">
      <c r="A927" s="17" t="n"/>
      <c r="C927" s="20">
        <f>IF($B927="","",IFERROR(INDEX('Equipment register'!$B$2:$B$501,MATCH($B927,'Equipment register'!$A$2:$A$501,0)),"Not in register"))</f>
        <v/>
      </c>
      <c r="G927" s="17" t="n"/>
      <c r="H927" s="17" t="n"/>
      <c r="L927" s="21">
        <f>IF($A927="","",IF($H927="",TODAY(),$H927)-$A927)</f>
        <v/>
      </c>
      <c r="M927" s="20">
        <f>IF($A927="","",IF($H927&lt;&gt;"","Returned",IF(AND($G927&lt;&gt;"",TODAY()&gt;$G927),"Overdue","Out")))</f>
        <v/>
      </c>
      <c r="N927" s="21">
        <f>IF(OR($A927="",$G927=""),"",MAX(0,IF($H927="",TODAY(),$H927)-$G927))</f>
        <v/>
      </c>
    </row>
    <row r="928">
      <c r="A928" s="17" t="n"/>
      <c r="C928" s="20">
        <f>IF($B928="","",IFERROR(INDEX('Equipment register'!$B$2:$B$501,MATCH($B928,'Equipment register'!$A$2:$A$501,0)),"Not in register"))</f>
        <v/>
      </c>
      <c r="G928" s="17" t="n"/>
      <c r="H928" s="17" t="n"/>
      <c r="L928" s="21">
        <f>IF($A928="","",IF($H928="",TODAY(),$H928)-$A928)</f>
        <v/>
      </c>
      <c r="M928" s="20">
        <f>IF($A928="","",IF($H928&lt;&gt;"","Returned",IF(AND($G928&lt;&gt;"",TODAY()&gt;$G928),"Overdue","Out")))</f>
        <v/>
      </c>
      <c r="N928" s="21">
        <f>IF(OR($A928="",$G928=""),"",MAX(0,IF($H928="",TODAY(),$H928)-$G928))</f>
        <v/>
      </c>
    </row>
    <row r="929">
      <c r="A929" s="17" t="n"/>
      <c r="C929" s="20">
        <f>IF($B929="","",IFERROR(INDEX('Equipment register'!$B$2:$B$501,MATCH($B929,'Equipment register'!$A$2:$A$501,0)),"Not in register"))</f>
        <v/>
      </c>
      <c r="G929" s="17" t="n"/>
      <c r="H929" s="17" t="n"/>
      <c r="L929" s="21">
        <f>IF($A929="","",IF($H929="",TODAY(),$H929)-$A929)</f>
        <v/>
      </c>
      <c r="M929" s="20">
        <f>IF($A929="","",IF($H929&lt;&gt;"","Returned",IF(AND($G929&lt;&gt;"",TODAY()&gt;$G929),"Overdue","Out")))</f>
        <v/>
      </c>
      <c r="N929" s="21">
        <f>IF(OR($A929="",$G929=""),"",MAX(0,IF($H929="",TODAY(),$H929)-$G929))</f>
        <v/>
      </c>
    </row>
    <row r="930">
      <c r="A930" s="17" t="n"/>
      <c r="C930" s="20">
        <f>IF($B930="","",IFERROR(INDEX('Equipment register'!$B$2:$B$501,MATCH($B930,'Equipment register'!$A$2:$A$501,0)),"Not in register"))</f>
        <v/>
      </c>
      <c r="G930" s="17" t="n"/>
      <c r="H930" s="17" t="n"/>
      <c r="L930" s="21">
        <f>IF($A930="","",IF($H930="",TODAY(),$H930)-$A930)</f>
        <v/>
      </c>
      <c r="M930" s="20">
        <f>IF($A930="","",IF($H930&lt;&gt;"","Returned",IF(AND($G930&lt;&gt;"",TODAY()&gt;$G930),"Overdue","Out")))</f>
        <v/>
      </c>
      <c r="N930" s="21">
        <f>IF(OR($A930="",$G930=""),"",MAX(0,IF($H930="",TODAY(),$H930)-$G930))</f>
        <v/>
      </c>
    </row>
    <row r="931">
      <c r="A931" s="17" t="n"/>
      <c r="C931" s="20">
        <f>IF($B931="","",IFERROR(INDEX('Equipment register'!$B$2:$B$501,MATCH($B931,'Equipment register'!$A$2:$A$501,0)),"Not in register"))</f>
        <v/>
      </c>
      <c r="G931" s="17" t="n"/>
      <c r="H931" s="17" t="n"/>
      <c r="L931" s="21">
        <f>IF($A931="","",IF($H931="",TODAY(),$H931)-$A931)</f>
        <v/>
      </c>
      <c r="M931" s="20">
        <f>IF($A931="","",IF($H931&lt;&gt;"","Returned",IF(AND($G931&lt;&gt;"",TODAY()&gt;$G931),"Overdue","Out")))</f>
        <v/>
      </c>
      <c r="N931" s="21">
        <f>IF(OR($A931="",$G931=""),"",MAX(0,IF($H931="",TODAY(),$H931)-$G931))</f>
        <v/>
      </c>
    </row>
    <row r="932">
      <c r="A932" s="17" t="n"/>
      <c r="C932" s="20">
        <f>IF($B932="","",IFERROR(INDEX('Equipment register'!$B$2:$B$501,MATCH($B932,'Equipment register'!$A$2:$A$501,0)),"Not in register"))</f>
        <v/>
      </c>
      <c r="G932" s="17" t="n"/>
      <c r="H932" s="17" t="n"/>
      <c r="L932" s="21">
        <f>IF($A932="","",IF($H932="",TODAY(),$H932)-$A932)</f>
        <v/>
      </c>
      <c r="M932" s="20">
        <f>IF($A932="","",IF($H932&lt;&gt;"","Returned",IF(AND($G932&lt;&gt;"",TODAY()&gt;$G932),"Overdue","Out")))</f>
        <v/>
      </c>
      <c r="N932" s="21">
        <f>IF(OR($A932="",$G932=""),"",MAX(0,IF($H932="",TODAY(),$H932)-$G932))</f>
        <v/>
      </c>
    </row>
    <row r="933">
      <c r="A933" s="17" t="n"/>
      <c r="C933" s="20">
        <f>IF($B933="","",IFERROR(INDEX('Equipment register'!$B$2:$B$501,MATCH($B933,'Equipment register'!$A$2:$A$501,0)),"Not in register"))</f>
        <v/>
      </c>
      <c r="G933" s="17" t="n"/>
      <c r="H933" s="17" t="n"/>
      <c r="L933" s="21">
        <f>IF($A933="","",IF($H933="",TODAY(),$H933)-$A933)</f>
        <v/>
      </c>
      <c r="M933" s="20">
        <f>IF($A933="","",IF($H933&lt;&gt;"","Returned",IF(AND($G933&lt;&gt;"",TODAY()&gt;$G933),"Overdue","Out")))</f>
        <v/>
      </c>
      <c r="N933" s="21">
        <f>IF(OR($A933="",$G933=""),"",MAX(0,IF($H933="",TODAY(),$H933)-$G933))</f>
        <v/>
      </c>
    </row>
    <row r="934">
      <c r="A934" s="17" t="n"/>
      <c r="C934" s="20">
        <f>IF($B934="","",IFERROR(INDEX('Equipment register'!$B$2:$B$501,MATCH($B934,'Equipment register'!$A$2:$A$501,0)),"Not in register"))</f>
        <v/>
      </c>
      <c r="G934" s="17" t="n"/>
      <c r="H934" s="17" t="n"/>
      <c r="L934" s="21">
        <f>IF($A934="","",IF($H934="",TODAY(),$H934)-$A934)</f>
        <v/>
      </c>
      <c r="M934" s="20">
        <f>IF($A934="","",IF($H934&lt;&gt;"","Returned",IF(AND($G934&lt;&gt;"",TODAY()&gt;$G934),"Overdue","Out")))</f>
        <v/>
      </c>
      <c r="N934" s="21">
        <f>IF(OR($A934="",$G934=""),"",MAX(0,IF($H934="",TODAY(),$H934)-$G934))</f>
        <v/>
      </c>
    </row>
    <row r="935">
      <c r="A935" s="17" t="n"/>
      <c r="C935" s="20">
        <f>IF($B935="","",IFERROR(INDEX('Equipment register'!$B$2:$B$501,MATCH($B935,'Equipment register'!$A$2:$A$501,0)),"Not in register"))</f>
        <v/>
      </c>
      <c r="G935" s="17" t="n"/>
      <c r="H935" s="17" t="n"/>
      <c r="L935" s="21">
        <f>IF($A935="","",IF($H935="",TODAY(),$H935)-$A935)</f>
        <v/>
      </c>
      <c r="M935" s="20">
        <f>IF($A935="","",IF($H935&lt;&gt;"","Returned",IF(AND($G935&lt;&gt;"",TODAY()&gt;$G935),"Overdue","Out")))</f>
        <v/>
      </c>
      <c r="N935" s="21">
        <f>IF(OR($A935="",$G935=""),"",MAX(0,IF($H935="",TODAY(),$H935)-$G935))</f>
        <v/>
      </c>
    </row>
    <row r="936">
      <c r="A936" s="17" t="n"/>
      <c r="C936" s="20">
        <f>IF($B936="","",IFERROR(INDEX('Equipment register'!$B$2:$B$501,MATCH($B936,'Equipment register'!$A$2:$A$501,0)),"Not in register"))</f>
        <v/>
      </c>
      <c r="G936" s="17" t="n"/>
      <c r="H936" s="17" t="n"/>
      <c r="L936" s="21">
        <f>IF($A936="","",IF($H936="",TODAY(),$H936)-$A936)</f>
        <v/>
      </c>
      <c r="M936" s="20">
        <f>IF($A936="","",IF($H936&lt;&gt;"","Returned",IF(AND($G936&lt;&gt;"",TODAY()&gt;$G936),"Overdue","Out")))</f>
        <v/>
      </c>
      <c r="N936" s="21">
        <f>IF(OR($A936="",$G936=""),"",MAX(0,IF($H936="",TODAY(),$H936)-$G936))</f>
        <v/>
      </c>
    </row>
    <row r="937">
      <c r="A937" s="17" t="n"/>
      <c r="C937" s="20">
        <f>IF($B937="","",IFERROR(INDEX('Equipment register'!$B$2:$B$501,MATCH($B937,'Equipment register'!$A$2:$A$501,0)),"Not in register"))</f>
        <v/>
      </c>
      <c r="G937" s="17" t="n"/>
      <c r="H937" s="17" t="n"/>
      <c r="L937" s="21">
        <f>IF($A937="","",IF($H937="",TODAY(),$H937)-$A937)</f>
        <v/>
      </c>
      <c r="M937" s="20">
        <f>IF($A937="","",IF($H937&lt;&gt;"","Returned",IF(AND($G937&lt;&gt;"",TODAY()&gt;$G937),"Overdue","Out")))</f>
        <v/>
      </c>
      <c r="N937" s="21">
        <f>IF(OR($A937="",$G937=""),"",MAX(0,IF($H937="",TODAY(),$H937)-$G937))</f>
        <v/>
      </c>
    </row>
    <row r="938">
      <c r="A938" s="17" t="n"/>
      <c r="C938" s="20">
        <f>IF($B938="","",IFERROR(INDEX('Equipment register'!$B$2:$B$501,MATCH($B938,'Equipment register'!$A$2:$A$501,0)),"Not in register"))</f>
        <v/>
      </c>
      <c r="G938" s="17" t="n"/>
      <c r="H938" s="17" t="n"/>
      <c r="L938" s="21">
        <f>IF($A938="","",IF($H938="",TODAY(),$H938)-$A938)</f>
        <v/>
      </c>
      <c r="M938" s="20">
        <f>IF($A938="","",IF($H938&lt;&gt;"","Returned",IF(AND($G938&lt;&gt;"",TODAY()&gt;$G938),"Overdue","Out")))</f>
        <v/>
      </c>
      <c r="N938" s="21">
        <f>IF(OR($A938="",$G938=""),"",MAX(0,IF($H938="",TODAY(),$H938)-$G938))</f>
        <v/>
      </c>
    </row>
    <row r="939">
      <c r="A939" s="17" t="n"/>
      <c r="C939" s="20">
        <f>IF($B939="","",IFERROR(INDEX('Equipment register'!$B$2:$B$501,MATCH($B939,'Equipment register'!$A$2:$A$501,0)),"Not in register"))</f>
        <v/>
      </c>
      <c r="G939" s="17" t="n"/>
      <c r="H939" s="17" t="n"/>
      <c r="L939" s="21">
        <f>IF($A939="","",IF($H939="",TODAY(),$H939)-$A939)</f>
        <v/>
      </c>
      <c r="M939" s="20">
        <f>IF($A939="","",IF($H939&lt;&gt;"","Returned",IF(AND($G939&lt;&gt;"",TODAY()&gt;$G939),"Overdue","Out")))</f>
        <v/>
      </c>
      <c r="N939" s="21">
        <f>IF(OR($A939="",$G939=""),"",MAX(0,IF($H939="",TODAY(),$H939)-$G939))</f>
        <v/>
      </c>
    </row>
    <row r="940">
      <c r="A940" s="17" t="n"/>
      <c r="C940" s="20">
        <f>IF($B940="","",IFERROR(INDEX('Equipment register'!$B$2:$B$501,MATCH($B940,'Equipment register'!$A$2:$A$501,0)),"Not in register"))</f>
        <v/>
      </c>
      <c r="G940" s="17" t="n"/>
      <c r="H940" s="17" t="n"/>
      <c r="L940" s="21">
        <f>IF($A940="","",IF($H940="",TODAY(),$H940)-$A940)</f>
        <v/>
      </c>
      <c r="M940" s="20">
        <f>IF($A940="","",IF($H940&lt;&gt;"","Returned",IF(AND($G940&lt;&gt;"",TODAY()&gt;$G940),"Overdue","Out")))</f>
        <v/>
      </c>
      <c r="N940" s="21">
        <f>IF(OR($A940="",$G940=""),"",MAX(0,IF($H940="",TODAY(),$H940)-$G940))</f>
        <v/>
      </c>
    </row>
    <row r="941">
      <c r="A941" s="17" t="n"/>
      <c r="C941" s="20">
        <f>IF($B941="","",IFERROR(INDEX('Equipment register'!$B$2:$B$501,MATCH($B941,'Equipment register'!$A$2:$A$501,0)),"Not in register"))</f>
        <v/>
      </c>
      <c r="G941" s="17" t="n"/>
      <c r="H941" s="17" t="n"/>
      <c r="L941" s="21">
        <f>IF($A941="","",IF($H941="",TODAY(),$H941)-$A941)</f>
        <v/>
      </c>
      <c r="M941" s="20">
        <f>IF($A941="","",IF($H941&lt;&gt;"","Returned",IF(AND($G941&lt;&gt;"",TODAY()&gt;$G941),"Overdue","Out")))</f>
        <v/>
      </c>
      <c r="N941" s="21">
        <f>IF(OR($A941="",$G941=""),"",MAX(0,IF($H941="",TODAY(),$H941)-$G941))</f>
        <v/>
      </c>
    </row>
    <row r="942">
      <c r="A942" s="17" t="n"/>
      <c r="C942" s="20">
        <f>IF($B942="","",IFERROR(INDEX('Equipment register'!$B$2:$B$501,MATCH($B942,'Equipment register'!$A$2:$A$501,0)),"Not in register"))</f>
        <v/>
      </c>
      <c r="G942" s="17" t="n"/>
      <c r="H942" s="17" t="n"/>
      <c r="L942" s="21">
        <f>IF($A942="","",IF($H942="",TODAY(),$H942)-$A942)</f>
        <v/>
      </c>
      <c r="M942" s="20">
        <f>IF($A942="","",IF($H942&lt;&gt;"","Returned",IF(AND($G942&lt;&gt;"",TODAY()&gt;$G942),"Overdue","Out")))</f>
        <v/>
      </c>
      <c r="N942" s="21">
        <f>IF(OR($A942="",$G942=""),"",MAX(0,IF($H942="",TODAY(),$H942)-$G942))</f>
        <v/>
      </c>
    </row>
    <row r="943">
      <c r="A943" s="17" t="n"/>
      <c r="C943" s="20">
        <f>IF($B943="","",IFERROR(INDEX('Equipment register'!$B$2:$B$501,MATCH($B943,'Equipment register'!$A$2:$A$501,0)),"Not in register"))</f>
        <v/>
      </c>
      <c r="G943" s="17" t="n"/>
      <c r="H943" s="17" t="n"/>
      <c r="L943" s="21">
        <f>IF($A943="","",IF($H943="",TODAY(),$H943)-$A943)</f>
        <v/>
      </c>
      <c r="M943" s="20">
        <f>IF($A943="","",IF($H943&lt;&gt;"","Returned",IF(AND($G943&lt;&gt;"",TODAY()&gt;$G943),"Overdue","Out")))</f>
        <v/>
      </c>
      <c r="N943" s="21">
        <f>IF(OR($A943="",$G943=""),"",MAX(0,IF($H943="",TODAY(),$H943)-$G943))</f>
        <v/>
      </c>
    </row>
    <row r="944">
      <c r="A944" s="17" t="n"/>
      <c r="C944" s="20">
        <f>IF($B944="","",IFERROR(INDEX('Equipment register'!$B$2:$B$501,MATCH($B944,'Equipment register'!$A$2:$A$501,0)),"Not in register"))</f>
        <v/>
      </c>
      <c r="G944" s="17" t="n"/>
      <c r="H944" s="17" t="n"/>
      <c r="L944" s="21">
        <f>IF($A944="","",IF($H944="",TODAY(),$H944)-$A944)</f>
        <v/>
      </c>
      <c r="M944" s="20">
        <f>IF($A944="","",IF($H944&lt;&gt;"","Returned",IF(AND($G944&lt;&gt;"",TODAY()&gt;$G944),"Overdue","Out")))</f>
        <v/>
      </c>
      <c r="N944" s="21">
        <f>IF(OR($A944="",$G944=""),"",MAX(0,IF($H944="",TODAY(),$H944)-$G944))</f>
        <v/>
      </c>
    </row>
    <row r="945">
      <c r="A945" s="17" t="n"/>
      <c r="C945" s="20">
        <f>IF($B945="","",IFERROR(INDEX('Equipment register'!$B$2:$B$501,MATCH($B945,'Equipment register'!$A$2:$A$501,0)),"Not in register"))</f>
        <v/>
      </c>
      <c r="G945" s="17" t="n"/>
      <c r="H945" s="17" t="n"/>
      <c r="L945" s="21">
        <f>IF($A945="","",IF($H945="",TODAY(),$H945)-$A945)</f>
        <v/>
      </c>
      <c r="M945" s="20">
        <f>IF($A945="","",IF($H945&lt;&gt;"","Returned",IF(AND($G945&lt;&gt;"",TODAY()&gt;$G945),"Overdue","Out")))</f>
        <v/>
      </c>
      <c r="N945" s="21">
        <f>IF(OR($A945="",$G945=""),"",MAX(0,IF($H945="",TODAY(),$H945)-$G945))</f>
        <v/>
      </c>
    </row>
    <row r="946">
      <c r="A946" s="17" t="n"/>
      <c r="C946" s="20">
        <f>IF($B946="","",IFERROR(INDEX('Equipment register'!$B$2:$B$501,MATCH($B946,'Equipment register'!$A$2:$A$501,0)),"Not in register"))</f>
        <v/>
      </c>
      <c r="G946" s="17" t="n"/>
      <c r="H946" s="17" t="n"/>
      <c r="L946" s="21">
        <f>IF($A946="","",IF($H946="",TODAY(),$H946)-$A946)</f>
        <v/>
      </c>
      <c r="M946" s="20">
        <f>IF($A946="","",IF($H946&lt;&gt;"","Returned",IF(AND($G946&lt;&gt;"",TODAY()&gt;$G946),"Overdue","Out")))</f>
        <v/>
      </c>
      <c r="N946" s="21">
        <f>IF(OR($A946="",$G946=""),"",MAX(0,IF($H946="",TODAY(),$H946)-$G946))</f>
        <v/>
      </c>
    </row>
    <row r="947">
      <c r="A947" s="17" t="n"/>
      <c r="C947" s="20">
        <f>IF($B947="","",IFERROR(INDEX('Equipment register'!$B$2:$B$501,MATCH($B947,'Equipment register'!$A$2:$A$501,0)),"Not in register"))</f>
        <v/>
      </c>
      <c r="G947" s="17" t="n"/>
      <c r="H947" s="17" t="n"/>
      <c r="L947" s="21">
        <f>IF($A947="","",IF($H947="",TODAY(),$H947)-$A947)</f>
        <v/>
      </c>
      <c r="M947" s="20">
        <f>IF($A947="","",IF($H947&lt;&gt;"","Returned",IF(AND($G947&lt;&gt;"",TODAY()&gt;$G947),"Overdue","Out")))</f>
        <v/>
      </c>
      <c r="N947" s="21">
        <f>IF(OR($A947="",$G947=""),"",MAX(0,IF($H947="",TODAY(),$H947)-$G947))</f>
        <v/>
      </c>
    </row>
    <row r="948">
      <c r="A948" s="17" t="n"/>
      <c r="C948" s="20">
        <f>IF($B948="","",IFERROR(INDEX('Equipment register'!$B$2:$B$501,MATCH($B948,'Equipment register'!$A$2:$A$501,0)),"Not in register"))</f>
        <v/>
      </c>
      <c r="G948" s="17" t="n"/>
      <c r="H948" s="17" t="n"/>
      <c r="L948" s="21">
        <f>IF($A948="","",IF($H948="",TODAY(),$H948)-$A948)</f>
        <v/>
      </c>
      <c r="M948" s="20">
        <f>IF($A948="","",IF($H948&lt;&gt;"","Returned",IF(AND($G948&lt;&gt;"",TODAY()&gt;$G948),"Overdue","Out")))</f>
        <v/>
      </c>
      <c r="N948" s="21">
        <f>IF(OR($A948="",$G948=""),"",MAX(0,IF($H948="",TODAY(),$H948)-$G948))</f>
        <v/>
      </c>
    </row>
    <row r="949">
      <c r="A949" s="17" t="n"/>
      <c r="C949" s="20">
        <f>IF($B949="","",IFERROR(INDEX('Equipment register'!$B$2:$B$501,MATCH($B949,'Equipment register'!$A$2:$A$501,0)),"Not in register"))</f>
        <v/>
      </c>
      <c r="G949" s="17" t="n"/>
      <c r="H949" s="17" t="n"/>
      <c r="L949" s="21">
        <f>IF($A949="","",IF($H949="",TODAY(),$H949)-$A949)</f>
        <v/>
      </c>
      <c r="M949" s="20">
        <f>IF($A949="","",IF($H949&lt;&gt;"","Returned",IF(AND($G949&lt;&gt;"",TODAY()&gt;$G949),"Overdue","Out")))</f>
        <v/>
      </c>
      <c r="N949" s="21">
        <f>IF(OR($A949="",$G949=""),"",MAX(0,IF($H949="",TODAY(),$H949)-$G949))</f>
        <v/>
      </c>
    </row>
    <row r="950">
      <c r="A950" s="17" t="n"/>
      <c r="C950" s="20">
        <f>IF($B950="","",IFERROR(INDEX('Equipment register'!$B$2:$B$501,MATCH($B950,'Equipment register'!$A$2:$A$501,0)),"Not in register"))</f>
        <v/>
      </c>
      <c r="G950" s="17" t="n"/>
      <c r="H950" s="17" t="n"/>
      <c r="L950" s="21">
        <f>IF($A950="","",IF($H950="",TODAY(),$H950)-$A950)</f>
        <v/>
      </c>
      <c r="M950" s="20">
        <f>IF($A950="","",IF($H950&lt;&gt;"","Returned",IF(AND($G950&lt;&gt;"",TODAY()&gt;$G950),"Overdue","Out")))</f>
        <v/>
      </c>
      <c r="N950" s="21">
        <f>IF(OR($A950="",$G950=""),"",MAX(0,IF($H950="",TODAY(),$H950)-$G950))</f>
        <v/>
      </c>
    </row>
    <row r="951">
      <c r="A951" s="17" t="n"/>
      <c r="C951" s="20">
        <f>IF($B951="","",IFERROR(INDEX('Equipment register'!$B$2:$B$501,MATCH($B951,'Equipment register'!$A$2:$A$501,0)),"Not in register"))</f>
        <v/>
      </c>
      <c r="G951" s="17" t="n"/>
      <c r="H951" s="17" t="n"/>
      <c r="L951" s="21">
        <f>IF($A951="","",IF($H951="",TODAY(),$H951)-$A951)</f>
        <v/>
      </c>
      <c r="M951" s="20">
        <f>IF($A951="","",IF($H951&lt;&gt;"","Returned",IF(AND($G951&lt;&gt;"",TODAY()&gt;$G951),"Overdue","Out")))</f>
        <v/>
      </c>
      <c r="N951" s="21">
        <f>IF(OR($A951="",$G951=""),"",MAX(0,IF($H951="",TODAY(),$H951)-$G951))</f>
        <v/>
      </c>
    </row>
    <row r="952">
      <c r="A952" s="17" t="n"/>
      <c r="C952" s="20">
        <f>IF($B952="","",IFERROR(INDEX('Equipment register'!$B$2:$B$501,MATCH($B952,'Equipment register'!$A$2:$A$501,0)),"Not in register"))</f>
        <v/>
      </c>
      <c r="G952" s="17" t="n"/>
      <c r="H952" s="17" t="n"/>
      <c r="L952" s="21">
        <f>IF($A952="","",IF($H952="",TODAY(),$H952)-$A952)</f>
        <v/>
      </c>
      <c r="M952" s="20">
        <f>IF($A952="","",IF($H952&lt;&gt;"","Returned",IF(AND($G952&lt;&gt;"",TODAY()&gt;$G952),"Overdue","Out")))</f>
        <v/>
      </c>
      <c r="N952" s="21">
        <f>IF(OR($A952="",$G952=""),"",MAX(0,IF($H952="",TODAY(),$H952)-$G952))</f>
        <v/>
      </c>
    </row>
    <row r="953">
      <c r="A953" s="17" t="n"/>
      <c r="C953" s="20">
        <f>IF($B953="","",IFERROR(INDEX('Equipment register'!$B$2:$B$501,MATCH($B953,'Equipment register'!$A$2:$A$501,0)),"Not in register"))</f>
        <v/>
      </c>
      <c r="G953" s="17" t="n"/>
      <c r="H953" s="17" t="n"/>
      <c r="L953" s="21">
        <f>IF($A953="","",IF($H953="",TODAY(),$H953)-$A953)</f>
        <v/>
      </c>
      <c r="M953" s="20">
        <f>IF($A953="","",IF($H953&lt;&gt;"","Returned",IF(AND($G953&lt;&gt;"",TODAY()&gt;$G953),"Overdue","Out")))</f>
        <v/>
      </c>
      <c r="N953" s="21">
        <f>IF(OR($A953="",$G953=""),"",MAX(0,IF($H953="",TODAY(),$H953)-$G953))</f>
        <v/>
      </c>
    </row>
    <row r="954">
      <c r="A954" s="17" t="n"/>
      <c r="C954" s="20">
        <f>IF($B954="","",IFERROR(INDEX('Equipment register'!$B$2:$B$501,MATCH($B954,'Equipment register'!$A$2:$A$501,0)),"Not in register"))</f>
        <v/>
      </c>
      <c r="G954" s="17" t="n"/>
      <c r="H954" s="17" t="n"/>
      <c r="L954" s="21">
        <f>IF($A954="","",IF($H954="",TODAY(),$H954)-$A954)</f>
        <v/>
      </c>
      <c r="M954" s="20">
        <f>IF($A954="","",IF($H954&lt;&gt;"","Returned",IF(AND($G954&lt;&gt;"",TODAY()&gt;$G954),"Overdue","Out")))</f>
        <v/>
      </c>
      <c r="N954" s="21">
        <f>IF(OR($A954="",$G954=""),"",MAX(0,IF($H954="",TODAY(),$H954)-$G954))</f>
        <v/>
      </c>
    </row>
    <row r="955">
      <c r="A955" s="17" t="n"/>
      <c r="C955" s="20">
        <f>IF($B955="","",IFERROR(INDEX('Equipment register'!$B$2:$B$501,MATCH($B955,'Equipment register'!$A$2:$A$501,0)),"Not in register"))</f>
        <v/>
      </c>
      <c r="G955" s="17" t="n"/>
      <c r="H955" s="17" t="n"/>
      <c r="L955" s="21">
        <f>IF($A955="","",IF($H955="",TODAY(),$H955)-$A955)</f>
        <v/>
      </c>
      <c r="M955" s="20">
        <f>IF($A955="","",IF($H955&lt;&gt;"","Returned",IF(AND($G955&lt;&gt;"",TODAY()&gt;$G955),"Overdue","Out")))</f>
        <v/>
      </c>
      <c r="N955" s="21">
        <f>IF(OR($A955="",$G955=""),"",MAX(0,IF($H955="",TODAY(),$H955)-$G955))</f>
        <v/>
      </c>
    </row>
    <row r="956">
      <c r="A956" s="17" t="n"/>
      <c r="C956" s="20">
        <f>IF($B956="","",IFERROR(INDEX('Equipment register'!$B$2:$B$501,MATCH($B956,'Equipment register'!$A$2:$A$501,0)),"Not in register"))</f>
        <v/>
      </c>
      <c r="G956" s="17" t="n"/>
      <c r="H956" s="17" t="n"/>
      <c r="L956" s="21">
        <f>IF($A956="","",IF($H956="",TODAY(),$H956)-$A956)</f>
        <v/>
      </c>
      <c r="M956" s="20">
        <f>IF($A956="","",IF($H956&lt;&gt;"","Returned",IF(AND($G956&lt;&gt;"",TODAY()&gt;$G956),"Overdue","Out")))</f>
        <v/>
      </c>
      <c r="N956" s="21">
        <f>IF(OR($A956="",$G956=""),"",MAX(0,IF($H956="",TODAY(),$H956)-$G956))</f>
        <v/>
      </c>
    </row>
    <row r="957">
      <c r="A957" s="17" t="n"/>
      <c r="C957" s="20">
        <f>IF($B957="","",IFERROR(INDEX('Equipment register'!$B$2:$B$501,MATCH($B957,'Equipment register'!$A$2:$A$501,0)),"Not in register"))</f>
        <v/>
      </c>
      <c r="G957" s="17" t="n"/>
      <c r="H957" s="17" t="n"/>
      <c r="L957" s="21">
        <f>IF($A957="","",IF($H957="",TODAY(),$H957)-$A957)</f>
        <v/>
      </c>
      <c r="M957" s="20">
        <f>IF($A957="","",IF($H957&lt;&gt;"","Returned",IF(AND($G957&lt;&gt;"",TODAY()&gt;$G957),"Overdue","Out")))</f>
        <v/>
      </c>
      <c r="N957" s="21">
        <f>IF(OR($A957="",$G957=""),"",MAX(0,IF($H957="",TODAY(),$H957)-$G957))</f>
        <v/>
      </c>
    </row>
    <row r="958">
      <c r="A958" s="17" t="n"/>
      <c r="C958" s="20">
        <f>IF($B958="","",IFERROR(INDEX('Equipment register'!$B$2:$B$501,MATCH($B958,'Equipment register'!$A$2:$A$501,0)),"Not in register"))</f>
        <v/>
      </c>
      <c r="G958" s="17" t="n"/>
      <c r="H958" s="17" t="n"/>
      <c r="L958" s="21">
        <f>IF($A958="","",IF($H958="",TODAY(),$H958)-$A958)</f>
        <v/>
      </c>
      <c r="M958" s="20">
        <f>IF($A958="","",IF($H958&lt;&gt;"","Returned",IF(AND($G958&lt;&gt;"",TODAY()&gt;$G958),"Overdue","Out")))</f>
        <v/>
      </c>
      <c r="N958" s="21">
        <f>IF(OR($A958="",$G958=""),"",MAX(0,IF($H958="",TODAY(),$H958)-$G958))</f>
        <v/>
      </c>
    </row>
    <row r="959">
      <c r="A959" s="17" t="n"/>
      <c r="C959" s="20">
        <f>IF($B959="","",IFERROR(INDEX('Equipment register'!$B$2:$B$501,MATCH($B959,'Equipment register'!$A$2:$A$501,0)),"Not in register"))</f>
        <v/>
      </c>
      <c r="G959" s="17" t="n"/>
      <c r="H959" s="17" t="n"/>
      <c r="L959" s="21">
        <f>IF($A959="","",IF($H959="",TODAY(),$H959)-$A959)</f>
        <v/>
      </c>
      <c r="M959" s="20">
        <f>IF($A959="","",IF($H959&lt;&gt;"","Returned",IF(AND($G959&lt;&gt;"",TODAY()&gt;$G959),"Overdue","Out")))</f>
        <v/>
      </c>
      <c r="N959" s="21">
        <f>IF(OR($A959="",$G959=""),"",MAX(0,IF($H959="",TODAY(),$H959)-$G959))</f>
        <v/>
      </c>
    </row>
    <row r="960">
      <c r="A960" s="17" t="n"/>
      <c r="C960" s="20">
        <f>IF($B960="","",IFERROR(INDEX('Equipment register'!$B$2:$B$501,MATCH($B960,'Equipment register'!$A$2:$A$501,0)),"Not in register"))</f>
        <v/>
      </c>
      <c r="G960" s="17" t="n"/>
      <c r="H960" s="17" t="n"/>
      <c r="L960" s="21">
        <f>IF($A960="","",IF($H960="",TODAY(),$H960)-$A960)</f>
        <v/>
      </c>
      <c r="M960" s="20">
        <f>IF($A960="","",IF($H960&lt;&gt;"","Returned",IF(AND($G960&lt;&gt;"",TODAY()&gt;$G960),"Overdue","Out")))</f>
        <v/>
      </c>
      <c r="N960" s="21">
        <f>IF(OR($A960="",$G960=""),"",MAX(0,IF($H960="",TODAY(),$H960)-$G960))</f>
        <v/>
      </c>
    </row>
    <row r="961">
      <c r="A961" s="17" t="n"/>
      <c r="C961" s="20">
        <f>IF($B961="","",IFERROR(INDEX('Equipment register'!$B$2:$B$501,MATCH($B961,'Equipment register'!$A$2:$A$501,0)),"Not in register"))</f>
        <v/>
      </c>
      <c r="G961" s="17" t="n"/>
      <c r="H961" s="17" t="n"/>
      <c r="L961" s="21">
        <f>IF($A961="","",IF($H961="",TODAY(),$H961)-$A961)</f>
        <v/>
      </c>
      <c r="M961" s="20">
        <f>IF($A961="","",IF($H961&lt;&gt;"","Returned",IF(AND($G961&lt;&gt;"",TODAY()&gt;$G961),"Overdue","Out")))</f>
        <v/>
      </c>
      <c r="N961" s="21">
        <f>IF(OR($A961="",$G961=""),"",MAX(0,IF($H961="",TODAY(),$H961)-$G961))</f>
        <v/>
      </c>
    </row>
    <row r="962">
      <c r="A962" s="17" t="n"/>
      <c r="C962" s="20">
        <f>IF($B962="","",IFERROR(INDEX('Equipment register'!$B$2:$B$501,MATCH($B962,'Equipment register'!$A$2:$A$501,0)),"Not in register"))</f>
        <v/>
      </c>
      <c r="G962" s="17" t="n"/>
      <c r="H962" s="17" t="n"/>
      <c r="L962" s="21">
        <f>IF($A962="","",IF($H962="",TODAY(),$H962)-$A962)</f>
        <v/>
      </c>
      <c r="M962" s="20">
        <f>IF($A962="","",IF($H962&lt;&gt;"","Returned",IF(AND($G962&lt;&gt;"",TODAY()&gt;$G962),"Overdue","Out")))</f>
        <v/>
      </c>
      <c r="N962" s="21">
        <f>IF(OR($A962="",$G962=""),"",MAX(0,IF($H962="",TODAY(),$H962)-$G962))</f>
        <v/>
      </c>
    </row>
    <row r="963">
      <c r="A963" s="17" t="n"/>
      <c r="C963" s="20">
        <f>IF($B963="","",IFERROR(INDEX('Equipment register'!$B$2:$B$501,MATCH($B963,'Equipment register'!$A$2:$A$501,0)),"Not in register"))</f>
        <v/>
      </c>
      <c r="G963" s="17" t="n"/>
      <c r="H963" s="17" t="n"/>
      <c r="L963" s="21">
        <f>IF($A963="","",IF($H963="",TODAY(),$H963)-$A963)</f>
        <v/>
      </c>
      <c r="M963" s="20">
        <f>IF($A963="","",IF($H963&lt;&gt;"","Returned",IF(AND($G963&lt;&gt;"",TODAY()&gt;$G963),"Overdue","Out")))</f>
        <v/>
      </c>
      <c r="N963" s="21">
        <f>IF(OR($A963="",$G963=""),"",MAX(0,IF($H963="",TODAY(),$H963)-$G963))</f>
        <v/>
      </c>
    </row>
    <row r="964">
      <c r="A964" s="17" t="n"/>
      <c r="C964" s="20">
        <f>IF($B964="","",IFERROR(INDEX('Equipment register'!$B$2:$B$501,MATCH($B964,'Equipment register'!$A$2:$A$501,0)),"Not in register"))</f>
        <v/>
      </c>
      <c r="G964" s="17" t="n"/>
      <c r="H964" s="17" t="n"/>
      <c r="L964" s="21">
        <f>IF($A964="","",IF($H964="",TODAY(),$H964)-$A964)</f>
        <v/>
      </c>
      <c r="M964" s="20">
        <f>IF($A964="","",IF($H964&lt;&gt;"","Returned",IF(AND($G964&lt;&gt;"",TODAY()&gt;$G964),"Overdue","Out")))</f>
        <v/>
      </c>
      <c r="N964" s="21">
        <f>IF(OR($A964="",$G964=""),"",MAX(0,IF($H964="",TODAY(),$H964)-$G964))</f>
        <v/>
      </c>
    </row>
    <row r="965">
      <c r="A965" s="17" t="n"/>
      <c r="C965" s="20">
        <f>IF($B965="","",IFERROR(INDEX('Equipment register'!$B$2:$B$501,MATCH($B965,'Equipment register'!$A$2:$A$501,0)),"Not in register"))</f>
        <v/>
      </c>
      <c r="G965" s="17" t="n"/>
      <c r="H965" s="17" t="n"/>
      <c r="L965" s="21">
        <f>IF($A965="","",IF($H965="",TODAY(),$H965)-$A965)</f>
        <v/>
      </c>
      <c r="M965" s="20">
        <f>IF($A965="","",IF($H965&lt;&gt;"","Returned",IF(AND($G965&lt;&gt;"",TODAY()&gt;$G965),"Overdue","Out")))</f>
        <v/>
      </c>
      <c r="N965" s="21">
        <f>IF(OR($A965="",$G965=""),"",MAX(0,IF($H965="",TODAY(),$H965)-$G965))</f>
        <v/>
      </c>
    </row>
    <row r="966">
      <c r="A966" s="17" t="n"/>
      <c r="C966" s="20">
        <f>IF($B966="","",IFERROR(INDEX('Equipment register'!$B$2:$B$501,MATCH($B966,'Equipment register'!$A$2:$A$501,0)),"Not in register"))</f>
        <v/>
      </c>
      <c r="G966" s="17" t="n"/>
      <c r="H966" s="17" t="n"/>
      <c r="L966" s="21">
        <f>IF($A966="","",IF($H966="",TODAY(),$H966)-$A966)</f>
        <v/>
      </c>
      <c r="M966" s="20">
        <f>IF($A966="","",IF($H966&lt;&gt;"","Returned",IF(AND($G966&lt;&gt;"",TODAY()&gt;$G966),"Overdue","Out")))</f>
        <v/>
      </c>
      <c r="N966" s="21">
        <f>IF(OR($A966="",$G966=""),"",MAX(0,IF($H966="",TODAY(),$H966)-$G966))</f>
        <v/>
      </c>
    </row>
    <row r="967">
      <c r="A967" s="17" t="n"/>
      <c r="C967" s="20">
        <f>IF($B967="","",IFERROR(INDEX('Equipment register'!$B$2:$B$501,MATCH($B967,'Equipment register'!$A$2:$A$501,0)),"Not in register"))</f>
        <v/>
      </c>
      <c r="G967" s="17" t="n"/>
      <c r="H967" s="17" t="n"/>
      <c r="L967" s="21">
        <f>IF($A967="","",IF($H967="",TODAY(),$H967)-$A967)</f>
        <v/>
      </c>
      <c r="M967" s="20">
        <f>IF($A967="","",IF($H967&lt;&gt;"","Returned",IF(AND($G967&lt;&gt;"",TODAY()&gt;$G967),"Overdue","Out")))</f>
        <v/>
      </c>
      <c r="N967" s="21">
        <f>IF(OR($A967="",$G967=""),"",MAX(0,IF($H967="",TODAY(),$H967)-$G967))</f>
        <v/>
      </c>
    </row>
    <row r="968">
      <c r="A968" s="17" t="n"/>
      <c r="C968" s="20">
        <f>IF($B968="","",IFERROR(INDEX('Equipment register'!$B$2:$B$501,MATCH($B968,'Equipment register'!$A$2:$A$501,0)),"Not in register"))</f>
        <v/>
      </c>
      <c r="G968" s="17" t="n"/>
      <c r="H968" s="17" t="n"/>
      <c r="L968" s="21">
        <f>IF($A968="","",IF($H968="",TODAY(),$H968)-$A968)</f>
        <v/>
      </c>
      <c r="M968" s="20">
        <f>IF($A968="","",IF($H968&lt;&gt;"","Returned",IF(AND($G968&lt;&gt;"",TODAY()&gt;$G968),"Overdue","Out")))</f>
        <v/>
      </c>
      <c r="N968" s="21">
        <f>IF(OR($A968="",$G968=""),"",MAX(0,IF($H968="",TODAY(),$H968)-$G968))</f>
        <v/>
      </c>
    </row>
    <row r="969">
      <c r="A969" s="17" t="n"/>
      <c r="C969" s="20">
        <f>IF($B969="","",IFERROR(INDEX('Equipment register'!$B$2:$B$501,MATCH($B969,'Equipment register'!$A$2:$A$501,0)),"Not in register"))</f>
        <v/>
      </c>
      <c r="G969" s="17" t="n"/>
      <c r="H969" s="17" t="n"/>
      <c r="L969" s="21">
        <f>IF($A969="","",IF($H969="",TODAY(),$H969)-$A969)</f>
        <v/>
      </c>
      <c r="M969" s="20">
        <f>IF($A969="","",IF($H969&lt;&gt;"","Returned",IF(AND($G969&lt;&gt;"",TODAY()&gt;$G969),"Overdue","Out")))</f>
        <v/>
      </c>
      <c r="N969" s="21">
        <f>IF(OR($A969="",$G969=""),"",MAX(0,IF($H969="",TODAY(),$H969)-$G969))</f>
        <v/>
      </c>
    </row>
    <row r="970">
      <c r="A970" s="17" t="n"/>
      <c r="C970" s="20">
        <f>IF($B970="","",IFERROR(INDEX('Equipment register'!$B$2:$B$501,MATCH($B970,'Equipment register'!$A$2:$A$501,0)),"Not in register"))</f>
        <v/>
      </c>
      <c r="G970" s="17" t="n"/>
      <c r="H970" s="17" t="n"/>
      <c r="L970" s="21">
        <f>IF($A970="","",IF($H970="",TODAY(),$H970)-$A970)</f>
        <v/>
      </c>
      <c r="M970" s="20">
        <f>IF($A970="","",IF($H970&lt;&gt;"","Returned",IF(AND($G970&lt;&gt;"",TODAY()&gt;$G970),"Overdue","Out")))</f>
        <v/>
      </c>
      <c r="N970" s="21">
        <f>IF(OR($A970="",$G970=""),"",MAX(0,IF($H970="",TODAY(),$H970)-$G970))</f>
        <v/>
      </c>
    </row>
    <row r="971">
      <c r="A971" s="17" t="n"/>
      <c r="C971" s="20">
        <f>IF($B971="","",IFERROR(INDEX('Equipment register'!$B$2:$B$501,MATCH($B971,'Equipment register'!$A$2:$A$501,0)),"Not in register"))</f>
        <v/>
      </c>
      <c r="G971" s="17" t="n"/>
      <c r="H971" s="17" t="n"/>
      <c r="L971" s="21">
        <f>IF($A971="","",IF($H971="",TODAY(),$H971)-$A971)</f>
        <v/>
      </c>
      <c r="M971" s="20">
        <f>IF($A971="","",IF($H971&lt;&gt;"","Returned",IF(AND($G971&lt;&gt;"",TODAY()&gt;$G971),"Overdue","Out")))</f>
        <v/>
      </c>
      <c r="N971" s="21">
        <f>IF(OR($A971="",$G971=""),"",MAX(0,IF($H971="",TODAY(),$H971)-$G971))</f>
        <v/>
      </c>
    </row>
    <row r="972">
      <c r="A972" s="17" t="n"/>
      <c r="C972" s="20">
        <f>IF($B972="","",IFERROR(INDEX('Equipment register'!$B$2:$B$501,MATCH($B972,'Equipment register'!$A$2:$A$501,0)),"Not in register"))</f>
        <v/>
      </c>
      <c r="G972" s="17" t="n"/>
      <c r="H972" s="17" t="n"/>
      <c r="L972" s="21">
        <f>IF($A972="","",IF($H972="",TODAY(),$H972)-$A972)</f>
        <v/>
      </c>
      <c r="M972" s="20">
        <f>IF($A972="","",IF($H972&lt;&gt;"","Returned",IF(AND($G972&lt;&gt;"",TODAY()&gt;$G972),"Overdue","Out")))</f>
        <v/>
      </c>
      <c r="N972" s="21">
        <f>IF(OR($A972="",$G972=""),"",MAX(0,IF($H972="",TODAY(),$H972)-$G972))</f>
        <v/>
      </c>
    </row>
    <row r="973">
      <c r="A973" s="17" t="n"/>
      <c r="C973" s="20">
        <f>IF($B973="","",IFERROR(INDEX('Equipment register'!$B$2:$B$501,MATCH($B973,'Equipment register'!$A$2:$A$501,0)),"Not in register"))</f>
        <v/>
      </c>
      <c r="G973" s="17" t="n"/>
      <c r="H973" s="17" t="n"/>
      <c r="L973" s="21">
        <f>IF($A973="","",IF($H973="",TODAY(),$H973)-$A973)</f>
        <v/>
      </c>
      <c r="M973" s="20">
        <f>IF($A973="","",IF($H973&lt;&gt;"","Returned",IF(AND($G973&lt;&gt;"",TODAY()&gt;$G973),"Overdue","Out")))</f>
        <v/>
      </c>
      <c r="N973" s="21">
        <f>IF(OR($A973="",$G973=""),"",MAX(0,IF($H973="",TODAY(),$H973)-$G973))</f>
        <v/>
      </c>
    </row>
    <row r="974">
      <c r="A974" s="17" t="n"/>
      <c r="C974" s="20">
        <f>IF($B974="","",IFERROR(INDEX('Equipment register'!$B$2:$B$501,MATCH($B974,'Equipment register'!$A$2:$A$501,0)),"Not in register"))</f>
        <v/>
      </c>
      <c r="G974" s="17" t="n"/>
      <c r="H974" s="17" t="n"/>
      <c r="L974" s="21">
        <f>IF($A974="","",IF($H974="",TODAY(),$H974)-$A974)</f>
        <v/>
      </c>
      <c r="M974" s="20">
        <f>IF($A974="","",IF($H974&lt;&gt;"","Returned",IF(AND($G974&lt;&gt;"",TODAY()&gt;$G974),"Overdue","Out")))</f>
        <v/>
      </c>
      <c r="N974" s="21">
        <f>IF(OR($A974="",$G974=""),"",MAX(0,IF($H974="",TODAY(),$H974)-$G974))</f>
        <v/>
      </c>
    </row>
    <row r="975">
      <c r="A975" s="17" t="n"/>
      <c r="C975" s="20">
        <f>IF($B975="","",IFERROR(INDEX('Equipment register'!$B$2:$B$501,MATCH($B975,'Equipment register'!$A$2:$A$501,0)),"Not in register"))</f>
        <v/>
      </c>
      <c r="G975" s="17" t="n"/>
      <c r="H975" s="17" t="n"/>
      <c r="L975" s="21">
        <f>IF($A975="","",IF($H975="",TODAY(),$H975)-$A975)</f>
        <v/>
      </c>
      <c r="M975" s="20">
        <f>IF($A975="","",IF($H975&lt;&gt;"","Returned",IF(AND($G975&lt;&gt;"",TODAY()&gt;$G975),"Overdue","Out")))</f>
        <v/>
      </c>
      <c r="N975" s="21">
        <f>IF(OR($A975="",$G975=""),"",MAX(0,IF($H975="",TODAY(),$H975)-$G975))</f>
        <v/>
      </c>
    </row>
    <row r="976">
      <c r="A976" s="17" t="n"/>
      <c r="C976" s="20">
        <f>IF($B976="","",IFERROR(INDEX('Equipment register'!$B$2:$B$501,MATCH($B976,'Equipment register'!$A$2:$A$501,0)),"Not in register"))</f>
        <v/>
      </c>
      <c r="G976" s="17" t="n"/>
      <c r="H976" s="17" t="n"/>
      <c r="L976" s="21">
        <f>IF($A976="","",IF($H976="",TODAY(),$H976)-$A976)</f>
        <v/>
      </c>
      <c r="M976" s="20">
        <f>IF($A976="","",IF($H976&lt;&gt;"","Returned",IF(AND($G976&lt;&gt;"",TODAY()&gt;$G976),"Overdue","Out")))</f>
        <v/>
      </c>
      <c r="N976" s="21">
        <f>IF(OR($A976="",$G976=""),"",MAX(0,IF($H976="",TODAY(),$H976)-$G976))</f>
        <v/>
      </c>
    </row>
    <row r="977">
      <c r="A977" s="17" t="n"/>
      <c r="C977" s="20">
        <f>IF($B977="","",IFERROR(INDEX('Equipment register'!$B$2:$B$501,MATCH($B977,'Equipment register'!$A$2:$A$501,0)),"Not in register"))</f>
        <v/>
      </c>
      <c r="G977" s="17" t="n"/>
      <c r="H977" s="17" t="n"/>
      <c r="L977" s="21">
        <f>IF($A977="","",IF($H977="",TODAY(),$H977)-$A977)</f>
        <v/>
      </c>
      <c r="M977" s="20">
        <f>IF($A977="","",IF($H977&lt;&gt;"","Returned",IF(AND($G977&lt;&gt;"",TODAY()&gt;$G977),"Overdue","Out")))</f>
        <v/>
      </c>
      <c r="N977" s="21">
        <f>IF(OR($A977="",$G977=""),"",MAX(0,IF($H977="",TODAY(),$H977)-$G977))</f>
        <v/>
      </c>
    </row>
    <row r="978">
      <c r="A978" s="17" t="n"/>
      <c r="C978" s="20">
        <f>IF($B978="","",IFERROR(INDEX('Equipment register'!$B$2:$B$501,MATCH($B978,'Equipment register'!$A$2:$A$501,0)),"Not in register"))</f>
        <v/>
      </c>
      <c r="G978" s="17" t="n"/>
      <c r="H978" s="17" t="n"/>
      <c r="L978" s="21">
        <f>IF($A978="","",IF($H978="",TODAY(),$H978)-$A978)</f>
        <v/>
      </c>
      <c r="M978" s="20">
        <f>IF($A978="","",IF($H978&lt;&gt;"","Returned",IF(AND($G978&lt;&gt;"",TODAY()&gt;$G978),"Overdue","Out")))</f>
        <v/>
      </c>
      <c r="N978" s="21">
        <f>IF(OR($A978="",$G978=""),"",MAX(0,IF($H978="",TODAY(),$H978)-$G978))</f>
        <v/>
      </c>
    </row>
    <row r="979">
      <c r="A979" s="17" t="n"/>
      <c r="C979" s="20">
        <f>IF($B979="","",IFERROR(INDEX('Equipment register'!$B$2:$B$501,MATCH($B979,'Equipment register'!$A$2:$A$501,0)),"Not in register"))</f>
        <v/>
      </c>
      <c r="G979" s="17" t="n"/>
      <c r="H979" s="17" t="n"/>
      <c r="L979" s="21">
        <f>IF($A979="","",IF($H979="",TODAY(),$H979)-$A979)</f>
        <v/>
      </c>
      <c r="M979" s="20">
        <f>IF($A979="","",IF($H979&lt;&gt;"","Returned",IF(AND($G979&lt;&gt;"",TODAY()&gt;$G979),"Overdue","Out")))</f>
        <v/>
      </c>
      <c r="N979" s="21">
        <f>IF(OR($A979="",$G979=""),"",MAX(0,IF($H979="",TODAY(),$H979)-$G979))</f>
        <v/>
      </c>
    </row>
    <row r="980">
      <c r="A980" s="17" t="n"/>
      <c r="C980" s="20">
        <f>IF($B980="","",IFERROR(INDEX('Equipment register'!$B$2:$B$501,MATCH($B980,'Equipment register'!$A$2:$A$501,0)),"Not in register"))</f>
        <v/>
      </c>
      <c r="G980" s="17" t="n"/>
      <c r="H980" s="17" t="n"/>
      <c r="L980" s="21">
        <f>IF($A980="","",IF($H980="",TODAY(),$H980)-$A980)</f>
        <v/>
      </c>
      <c r="M980" s="20">
        <f>IF($A980="","",IF($H980&lt;&gt;"","Returned",IF(AND($G980&lt;&gt;"",TODAY()&gt;$G980),"Overdue","Out")))</f>
        <v/>
      </c>
      <c r="N980" s="21">
        <f>IF(OR($A980="",$G980=""),"",MAX(0,IF($H980="",TODAY(),$H980)-$G980))</f>
        <v/>
      </c>
    </row>
    <row r="981">
      <c r="A981" s="17" t="n"/>
      <c r="C981" s="20">
        <f>IF($B981="","",IFERROR(INDEX('Equipment register'!$B$2:$B$501,MATCH($B981,'Equipment register'!$A$2:$A$501,0)),"Not in register"))</f>
        <v/>
      </c>
      <c r="G981" s="17" t="n"/>
      <c r="H981" s="17" t="n"/>
      <c r="L981" s="21">
        <f>IF($A981="","",IF($H981="",TODAY(),$H981)-$A981)</f>
        <v/>
      </c>
      <c r="M981" s="20">
        <f>IF($A981="","",IF($H981&lt;&gt;"","Returned",IF(AND($G981&lt;&gt;"",TODAY()&gt;$G981),"Overdue","Out")))</f>
        <v/>
      </c>
      <c r="N981" s="21">
        <f>IF(OR($A981="",$G981=""),"",MAX(0,IF($H981="",TODAY(),$H981)-$G981))</f>
        <v/>
      </c>
    </row>
    <row r="982">
      <c r="A982" s="17" t="n"/>
      <c r="C982" s="20">
        <f>IF($B982="","",IFERROR(INDEX('Equipment register'!$B$2:$B$501,MATCH($B982,'Equipment register'!$A$2:$A$501,0)),"Not in register"))</f>
        <v/>
      </c>
      <c r="G982" s="17" t="n"/>
      <c r="H982" s="17" t="n"/>
      <c r="L982" s="21">
        <f>IF($A982="","",IF($H982="",TODAY(),$H982)-$A982)</f>
        <v/>
      </c>
      <c r="M982" s="20">
        <f>IF($A982="","",IF($H982&lt;&gt;"","Returned",IF(AND($G982&lt;&gt;"",TODAY()&gt;$G982),"Overdue","Out")))</f>
        <v/>
      </c>
      <c r="N982" s="21">
        <f>IF(OR($A982="",$G982=""),"",MAX(0,IF($H982="",TODAY(),$H982)-$G982))</f>
        <v/>
      </c>
    </row>
    <row r="983">
      <c r="A983" s="17" t="n"/>
      <c r="C983" s="20">
        <f>IF($B983="","",IFERROR(INDEX('Equipment register'!$B$2:$B$501,MATCH($B983,'Equipment register'!$A$2:$A$501,0)),"Not in register"))</f>
        <v/>
      </c>
      <c r="G983" s="17" t="n"/>
      <c r="H983" s="17" t="n"/>
      <c r="L983" s="21">
        <f>IF($A983="","",IF($H983="",TODAY(),$H983)-$A983)</f>
        <v/>
      </c>
      <c r="M983" s="20">
        <f>IF($A983="","",IF($H983&lt;&gt;"","Returned",IF(AND($G983&lt;&gt;"",TODAY()&gt;$G983),"Overdue","Out")))</f>
        <v/>
      </c>
      <c r="N983" s="21">
        <f>IF(OR($A983="",$G983=""),"",MAX(0,IF($H983="",TODAY(),$H983)-$G983))</f>
        <v/>
      </c>
    </row>
    <row r="984">
      <c r="A984" s="17" t="n"/>
      <c r="C984" s="20">
        <f>IF($B984="","",IFERROR(INDEX('Equipment register'!$B$2:$B$501,MATCH($B984,'Equipment register'!$A$2:$A$501,0)),"Not in register"))</f>
        <v/>
      </c>
      <c r="G984" s="17" t="n"/>
      <c r="H984" s="17" t="n"/>
      <c r="L984" s="21">
        <f>IF($A984="","",IF($H984="",TODAY(),$H984)-$A984)</f>
        <v/>
      </c>
      <c r="M984" s="20">
        <f>IF($A984="","",IF($H984&lt;&gt;"","Returned",IF(AND($G984&lt;&gt;"",TODAY()&gt;$G984),"Overdue","Out")))</f>
        <v/>
      </c>
      <c r="N984" s="21">
        <f>IF(OR($A984="",$G984=""),"",MAX(0,IF($H984="",TODAY(),$H984)-$G984))</f>
        <v/>
      </c>
    </row>
    <row r="985">
      <c r="A985" s="17" t="n"/>
      <c r="C985" s="20">
        <f>IF($B985="","",IFERROR(INDEX('Equipment register'!$B$2:$B$501,MATCH($B985,'Equipment register'!$A$2:$A$501,0)),"Not in register"))</f>
        <v/>
      </c>
      <c r="G985" s="17" t="n"/>
      <c r="H985" s="17" t="n"/>
      <c r="L985" s="21">
        <f>IF($A985="","",IF($H985="",TODAY(),$H985)-$A985)</f>
        <v/>
      </c>
      <c r="M985" s="20">
        <f>IF($A985="","",IF($H985&lt;&gt;"","Returned",IF(AND($G985&lt;&gt;"",TODAY()&gt;$G985),"Overdue","Out")))</f>
        <v/>
      </c>
      <c r="N985" s="21">
        <f>IF(OR($A985="",$G985=""),"",MAX(0,IF($H985="",TODAY(),$H985)-$G985))</f>
        <v/>
      </c>
    </row>
    <row r="986">
      <c r="A986" s="17" t="n"/>
      <c r="C986" s="20">
        <f>IF($B986="","",IFERROR(INDEX('Equipment register'!$B$2:$B$501,MATCH($B986,'Equipment register'!$A$2:$A$501,0)),"Not in register"))</f>
        <v/>
      </c>
      <c r="G986" s="17" t="n"/>
      <c r="H986" s="17" t="n"/>
      <c r="L986" s="21">
        <f>IF($A986="","",IF($H986="",TODAY(),$H986)-$A986)</f>
        <v/>
      </c>
      <c r="M986" s="20">
        <f>IF($A986="","",IF($H986&lt;&gt;"","Returned",IF(AND($G986&lt;&gt;"",TODAY()&gt;$G986),"Overdue","Out")))</f>
        <v/>
      </c>
      <c r="N986" s="21">
        <f>IF(OR($A986="",$G986=""),"",MAX(0,IF($H986="",TODAY(),$H986)-$G986))</f>
        <v/>
      </c>
    </row>
    <row r="987">
      <c r="A987" s="17" t="n"/>
      <c r="C987" s="20">
        <f>IF($B987="","",IFERROR(INDEX('Equipment register'!$B$2:$B$501,MATCH($B987,'Equipment register'!$A$2:$A$501,0)),"Not in register"))</f>
        <v/>
      </c>
      <c r="G987" s="17" t="n"/>
      <c r="H987" s="17" t="n"/>
      <c r="L987" s="21">
        <f>IF($A987="","",IF($H987="",TODAY(),$H987)-$A987)</f>
        <v/>
      </c>
      <c r="M987" s="20">
        <f>IF($A987="","",IF($H987&lt;&gt;"","Returned",IF(AND($G987&lt;&gt;"",TODAY()&gt;$G987),"Overdue","Out")))</f>
        <v/>
      </c>
      <c r="N987" s="21">
        <f>IF(OR($A987="",$G987=""),"",MAX(0,IF($H987="",TODAY(),$H987)-$G987))</f>
        <v/>
      </c>
    </row>
    <row r="988">
      <c r="A988" s="17" t="n"/>
      <c r="C988" s="20">
        <f>IF($B988="","",IFERROR(INDEX('Equipment register'!$B$2:$B$501,MATCH($B988,'Equipment register'!$A$2:$A$501,0)),"Not in register"))</f>
        <v/>
      </c>
      <c r="G988" s="17" t="n"/>
      <c r="H988" s="17" t="n"/>
      <c r="L988" s="21">
        <f>IF($A988="","",IF($H988="",TODAY(),$H988)-$A988)</f>
        <v/>
      </c>
      <c r="M988" s="20">
        <f>IF($A988="","",IF($H988&lt;&gt;"","Returned",IF(AND($G988&lt;&gt;"",TODAY()&gt;$G988),"Overdue","Out")))</f>
        <v/>
      </c>
      <c r="N988" s="21">
        <f>IF(OR($A988="",$G988=""),"",MAX(0,IF($H988="",TODAY(),$H988)-$G988))</f>
        <v/>
      </c>
    </row>
    <row r="989">
      <c r="A989" s="17" t="n"/>
      <c r="C989" s="20">
        <f>IF($B989="","",IFERROR(INDEX('Equipment register'!$B$2:$B$501,MATCH($B989,'Equipment register'!$A$2:$A$501,0)),"Not in register"))</f>
        <v/>
      </c>
      <c r="G989" s="17" t="n"/>
      <c r="H989" s="17" t="n"/>
      <c r="L989" s="21">
        <f>IF($A989="","",IF($H989="",TODAY(),$H989)-$A989)</f>
        <v/>
      </c>
      <c r="M989" s="20">
        <f>IF($A989="","",IF($H989&lt;&gt;"","Returned",IF(AND($G989&lt;&gt;"",TODAY()&gt;$G989),"Overdue","Out")))</f>
        <v/>
      </c>
      <c r="N989" s="21">
        <f>IF(OR($A989="",$G989=""),"",MAX(0,IF($H989="",TODAY(),$H989)-$G989))</f>
        <v/>
      </c>
    </row>
    <row r="990">
      <c r="A990" s="17" t="n"/>
      <c r="C990" s="20">
        <f>IF($B990="","",IFERROR(INDEX('Equipment register'!$B$2:$B$501,MATCH($B990,'Equipment register'!$A$2:$A$501,0)),"Not in register"))</f>
        <v/>
      </c>
      <c r="G990" s="17" t="n"/>
      <c r="H990" s="17" t="n"/>
      <c r="L990" s="21">
        <f>IF($A990="","",IF($H990="",TODAY(),$H990)-$A990)</f>
        <v/>
      </c>
      <c r="M990" s="20">
        <f>IF($A990="","",IF($H990&lt;&gt;"","Returned",IF(AND($G990&lt;&gt;"",TODAY()&gt;$G990),"Overdue","Out")))</f>
        <v/>
      </c>
      <c r="N990" s="21">
        <f>IF(OR($A990="",$G990=""),"",MAX(0,IF($H990="",TODAY(),$H990)-$G990))</f>
        <v/>
      </c>
    </row>
    <row r="991">
      <c r="A991" s="17" t="n"/>
      <c r="C991" s="20">
        <f>IF($B991="","",IFERROR(INDEX('Equipment register'!$B$2:$B$501,MATCH($B991,'Equipment register'!$A$2:$A$501,0)),"Not in register"))</f>
        <v/>
      </c>
      <c r="G991" s="17" t="n"/>
      <c r="H991" s="17" t="n"/>
      <c r="L991" s="21">
        <f>IF($A991="","",IF($H991="",TODAY(),$H991)-$A991)</f>
        <v/>
      </c>
      <c r="M991" s="20">
        <f>IF($A991="","",IF($H991&lt;&gt;"","Returned",IF(AND($G991&lt;&gt;"",TODAY()&gt;$G991),"Overdue","Out")))</f>
        <v/>
      </c>
      <c r="N991" s="21">
        <f>IF(OR($A991="",$G991=""),"",MAX(0,IF($H991="",TODAY(),$H991)-$G991))</f>
        <v/>
      </c>
    </row>
    <row r="992">
      <c r="A992" s="17" t="n"/>
      <c r="C992" s="20">
        <f>IF($B992="","",IFERROR(INDEX('Equipment register'!$B$2:$B$501,MATCH($B992,'Equipment register'!$A$2:$A$501,0)),"Not in register"))</f>
        <v/>
      </c>
      <c r="G992" s="17" t="n"/>
      <c r="H992" s="17" t="n"/>
      <c r="L992" s="21">
        <f>IF($A992="","",IF($H992="",TODAY(),$H992)-$A992)</f>
        <v/>
      </c>
      <c r="M992" s="20">
        <f>IF($A992="","",IF($H992&lt;&gt;"","Returned",IF(AND($G992&lt;&gt;"",TODAY()&gt;$G992),"Overdue","Out")))</f>
        <v/>
      </c>
      <c r="N992" s="21">
        <f>IF(OR($A992="",$G992=""),"",MAX(0,IF($H992="",TODAY(),$H992)-$G992))</f>
        <v/>
      </c>
    </row>
    <row r="993">
      <c r="A993" s="17" t="n"/>
      <c r="C993" s="20">
        <f>IF($B993="","",IFERROR(INDEX('Equipment register'!$B$2:$B$501,MATCH($B993,'Equipment register'!$A$2:$A$501,0)),"Not in register"))</f>
        <v/>
      </c>
      <c r="G993" s="17" t="n"/>
      <c r="H993" s="17" t="n"/>
      <c r="L993" s="21">
        <f>IF($A993="","",IF($H993="",TODAY(),$H993)-$A993)</f>
        <v/>
      </c>
      <c r="M993" s="20">
        <f>IF($A993="","",IF($H993&lt;&gt;"","Returned",IF(AND($G993&lt;&gt;"",TODAY()&gt;$G993),"Overdue","Out")))</f>
        <v/>
      </c>
      <c r="N993" s="21">
        <f>IF(OR($A993="",$G993=""),"",MAX(0,IF($H993="",TODAY(),$H993)-$G993))</f>
        <v/>
      </c>
    </row>
    <row r="994">
      <c r="A994" s="17" t="n"/>
      <c r="C994" s="20">
        <f>IF($B994="","",IFERROR(INDEX('Equipment register'!$B$2:$B$501,MATCH($B994,'Equipment register'!$A$2:$A$501,0)),"Not in register"))</f>
        <v/>
      </c>
      <c r="G994" s="17" t="n"/>
      <c r="H994" s="17" t="n"/>
      <c r="L994" s="21">
        <f>IF($A994="","",IF($H994="",TODAY(),$H994)-$A994)</f>
        <v/>
      </c>
      <c r="M994" s="20">
        <f>IF($A994="","",IF($H994&lt;&gt;"","Returned",IF(AND($G994&lt;&gt;"",TODAY()&gt;$G994),"Overdue","Out")))</f>
        <v/>
      </c>
      <c r="N994" s="21">
        <f>IF(OR($A994="",$G994=""),"",MAX(0,IF($H994="",TODAY(),$H994)-$G994))</f>
        <v/>
      </c>
    </row>
    <row r="995">
      <c r="A995" s="17" t="n"/>
      <c r="C995" s="20">
        <f>IF($B995="","",IFERROR(INDEX('Equipment register'!$B$2:$B$501,MATCH($B995,'Equipment register'!$A$2:$A$501,0)),"Not in register"))</f>
        <v/>
      </c>
      <c r="G995" s="17" t="n"/>
      <c r="H995" s="17" t="n"/>
      <c r="L995" s="21">
        <f>IF($A995="","",IF($H995="",TODAY(),$H995)-$A995)</f>
        <v/>
      </c>
      <c r="M995" s="20">
        <f>IF($A995="","",IF($H995&lt;&gt;"","Returned",IF(AND($G995&lt;&gt;"",TODAY()&gt;$G995),"Overdue","Out")))</f>
        <v/>
      </c>
      <c r="N995" s="21">
        <f>IF(OR($A995="",$G995=""),"",MAX(0,IF($H995="",TODAY(),$H995)-$G995))</f>
        <v/>
      </c>
    </row>
    <row r="996">
      <c r="A996" s="17" t="n"/>
      <c r="C996" s="20">
        <f>IF($B996="","",IFERROR(INDEX('Equipment register'!$B$2:$B$501,MATCH($B996,'Equipment register'!$A$2:$A$501,0)),"Not in register"))</f>
        <v/>
      </c>
      <c r="G996" s="17" t="n"/>
      <c r="H996" s="17" t="n"/>
      <c r="L996" s="21">
        <f>IF($A996="","",IF($H996="",TODAY(),$H996)-$A996)</f>
        <v/>
      </c>
      <c r="M996" s="20">
        <f>IF($A996="","",IF($H996&lt;&gt;"","Returned",IF(AND($G996&lt;&gt;"",TODAY()&gt;$G996),"Overdue","Out")))</f>
        <v/>
      </c>
      <c r="N996" s="21">
        <f>IF(OR($A996="",$G996=""),"",MAX(0,IF($H996="",TODAY(),$H996)-$G996))</f>
        <v/>
      </c>
    </row>
    <row r="997">
      <c r="A997" s="17" t="n"/>
      <c r="C997" s="20">
        <f>IF($B997="","",IFERROR(INDEX('Equipment register'!$B$2:$B$501,MATCH($B997,'Equipment register'!$A$2:$A$501,0)),"Not in register"))</f>
        <v/>
      </c>
      <c r="G997" s="17" t="n"/>
      <c r="H997" s="17" t="n"/>
      <c r="L997" s="21">
        <f>IF($A997="","",IF($H997="",TODAY(),$H997)-$A997)</f>
        <v/>
      </c>
      <c r="M997" s="20">
        <f>IF($A997="","",IF($H997&lt;&gt;"","Returned",IF(AND($G997&lt;&gt;"",TODAY()&gt;$G997),"Overdue","Out")))</f>
        <v/>
      </c>
      <c r="N997" s="21">
        <f>IF(OR($A997="",$G997=""),"",MAX(0,IF($H997="",TODAY(),$H997)-$G997))</f>
        <v/>
      </c>
    </row>
    <row r="998">
      <c r="A998" s="17" t="n"/>
      <c r="C998" s="20">
        <f>IF($B998="","",IFERROR(INDEX('Equipment register'!$B$2:$B$501,MATCH($B998,'Equipment register'!$A$2:$A$501,0)),"Not in register"))</f>
        <v/>
      </c>
      <c r="G998" s="17" t="n"/>
      <c r="H998" s="17" t="n"/>
      <c r="L998" s="21">
        <f>IF($A998="","",IF($H998="",TODAY(),$H998)-$A998)</f>
        <v/>
      </c>
      <c r="M998" s="20">
        <f>IF($A998="","",IF($H998&lt;&gt;"","Returned",IF(AND($G998&lt;&gt;"",TODAY()&gt;$G998),"Overdue","Out")))</f>
        <v/>
      </c>
      <c r="N998" s="21">
        <f>IF(OR($A998="",$G998=""),"",MAX(0,IF($H998="",TODAY(),$H998)-$G998))</f>
        <v/>
      </c>
    </row>
    <row r="999">
      <c r="A999" s="17" t="n"/>
      <c r="C999" s="20">
        <f>IF($B999="","",IFERROR(INDEX('Equipment register'!$B$2:$B$501,MATCH($B999,'Equipment register'!$A$2:$A$501,0)),"Not in register"))</f>
        <v/>
      </c>
      <c r="G999" s="17" t="n"/>
      <c r="H999" s="17" t="n"/>
      <c r="L999" s="21">
        <f>IF($A999="","",IF($H999="",TODAY(),$H999)-$A999)</f>
        <v/>
      </c>
      <c r="M999" s="20">
        <f>IF($A999="","",IF($H999&lt;&gt;"","Returned",IF(AND($G999&lt;&gt;"",TODAY()&gt;$G999),"Overdue","Out")))</f>
        <v/>
      </c>
      <c r="N999" s="21">
        <f>IF(OR($A999="",$G999=""),"",MAX(0,IF($H999="",TODAY(),$H999)-$G999))</f>
        <v/>
      </c>
    </row>
    <row r="1000">
      <c r="A1000" s="17" t="n"/>
      <c r="C1000" s="20">
        <f>IF($B1000="","",IFERROR(INDEX('Equipment register'!$B$2:$B$501,MATCH($B1000,'Equipment register'!$A$2:$A$501,0)),"Not in register"))</f>
        <v/>
      </c>
      <c r="G1000" s="17" t="n"/>
      <c r="H1000" s="17" t="n"/>
      <c r="L1000" s="21">
        <f>IF($A1000="","",IF($H1000="",TODAY(),$H1000)-$A1000)</f>
        <v/>
      </c>
      <c r="M1000" s="20">
        <f>IF($A1000="","",IF($H1000&lt;&gt;"","Returned",IF(AND($G1000&lt;&gt;"",TODAY()&gt;$G1000),"Overdue","Out")))</f>
        <v/>
      </c>
      <c r="N1000" s="21">
        <f>IF(OR($A1000="",$G1000=""),"",MAX(0,IF($H1000="",TODAY(),$H1000)-$G1000))</f>
        <v/>
      </c>
    </row>
    <row r="1001">
      <c r="A1001" s="17" t="n"/>
      <c r="C1001" s="20">
        <f>IF($B1001="","",IFERROR(INDEX('Equipment register'!$B$2:$B$501,MATCH($B1001,'Equipment register'!$A$2:$A$501,0)),"Not in register"))</f>
        <v/>
      </c>
      <c r="G1001" s="17" t="n"/>
      <c r="H1001" s="17" t="n"/>
      <c r="L1001" s="21">
        <f>IF($A1001="","",IF($H1001="",TODAY(),$H1001)-$A1001)</f>
        <v/>
      </c>
      <c r="M1001" s="20">
        <f>IF($A1001="","",IF($H1001&lt;&gt;"","Returned",IF(AND($G1001&lt;&gt;"",TODAY()&gt;$G1001),"Overdue","Out")))</f>
        <v/>
      </c>
      <c r="N1001" s="21">
        <f>IF(OR($A1001="",$G1001=""),"",MAX(0,IF($H1001="",TODAY(),$H1001)-$G1001))</f>
        <v/>
      </c>
    </row>
    <row r="1002">
      <c r="A1002" s="17" t="n"/>
      <c r="C1002" s="20">
        <f>IF($B1002="","",IFERROR(INDEX('Equipment register'!$B$2:$B$501,MATCH($B1002,'Equipment register'!$A$2:$A$501,0)),"Not in register"))</f>
        <v/>
      </c>
      <c r="G1002" s="17" t="n"/>
      <c r="H1002" s="17" t="n"/>
      <c r="L1002" s="21">
        <f>IF($A1002="","",IF($H1002="",TODAY(),$H1002)-$A1002)</f>
        <v/>
      </c>
      <c r="M1002" s="20">
        <f>IF($A1002="","",IF($H1002&lt;&gt;"","Returned",IF(AND($G1002&lt;&gt;"",TODAY()&gt;$G1002),"Overdue","Out")))</f>
        <v/>
      </c>
      <c r="N1002" s="21">
        <f>IF(OR($A1002="",$G1002=""),"",MAX(0,IF($H1002="",TODAY(),$H1002)-$G1002))</f>
        <v/>
      </c>
    </row>
    <row r="1003">
      <c r="A1003" s="17" t="n"/>
      <c r="C1003" s="20">
        <f>IF($B1003="","",IFERROR(INDEX('Equipment register'!$B$2:$B$501,MATCH($B1003,'Equipment register'!$A$2:$A$501,0)),"Not in register"))</f>
        <v/>
      </c>
      <c r="G1003" s="17" t="n"/>
      <c r="H1003" s="17" t="n"/>
      <c r="L1003" s="21">
        <f>IF($A1003="","",IF($H1003="",TODAY(),$H1003)-$A1003)</f>
        <v/>
      </c>
      <c r="M1003" s="20">
        <f>IF($A1003="","",IF($H1003&lt;&gt;"","Returned",IF(AND($G1003&lt;&gt;"",TODAY()&gt;$G1003),"Overdue","Out")))</f>
        <v/>
      </c>
      <c r="N1003" s="21">
        <f>IF(OR($A1003="",$G1003=""),"",MAX(0,IF($H1003="",TODAY(),$H1003)-$G1003))</f>
        <v/>
      </c>
    </row>
    <row r="1004">
      <c r="A1004" s="17" t="n"/>
      <c r="C1004" s="20">
        <f>IF($B1004="","",IFERROR(INDEX('Equipment register'!$B$2:$B$501,MATCH($B1004,'Equipment register'!$A$2:$A$501,0)),"Not in register"))</f>
        <v/>
      </c>
      <c r="G1004" s="17" t="n"/>
      <c r="H1004" s="17" t="n"/>
      <c r="L1004" s="21">
        <f>IF($A1004="","",IF($H1004="",TODAY(),$H1004)-$A1004)</f>
        <v/>
      </c>
      <c r="M1004" s="20">
        <f>IF($A1004="","",IF($H1004&lt;&gt;"","Returned",IF(AND($G1004&lt;&gt;"",TODAY()&gt;$G1004),"Overdue","Out")))</f>
        <v/>
      </c>
      <c r="N1004" s="21">
        <f>IF(OR($A1004="",$G1004=""),"",MAX(0,IF($H1004="",TODAY(),$H1004)-$G1004))</f>
        <v/>
      </c>
    </row>
    <row r="1005">
      <c r="A1005" s="17" t="n"/>
      <c r="C1005" s="20">
        <f>IF($B1005="","",IFERROR(INDEX('Equipment register'!$B$2:$B$501,MATCH($B1005,'Equipment register'!$A$2:$A$501,0)),"Not in register"))</f>
        <v/>
      </c>
      <c r="G1005" s="17" t="n"/>
      <c r="H1005" s="17" t="n"/>
      <c r="L1005" s="21">
        <f>IF($A1005="","",IF($H1005="",TODAY(),$H1005)-$A1005)</f>
        <v/>
      </c>
      <c r="M1005" s="20">
        <f>IF($A1005="","",IF($H1005&lt;&gt;"","Returned",IF(AND($G1005&lt;&gt;"",TODAY()&gt;$G1005),"Overdue","Out")))</f>
        <v/>
      </c>
      <c r="N1005" s="21">
        <f>IF(OR($A1005="",$G1005=""),"",MAX(0,IF($H1005="",TODAY(),$H1005)-$G1005))</f>
        <v/>
      </c>
    </row>
    <row r="1006">
      <c r="A1006" s="17" t="n"/>
      <c r="C1006" s="20">
        <f>IF($B1006="","",IFERROR(INDEX('Equipment register'!$B$2:$B$501,MATCH($B1006,'Equipment register'!$A$2:$A$501,0)),"Not in register"))</f>
        <v/>
      </c>
      <c r="G1006" s="17" t="n"/>
      <c r="H1006" s="17" t="n"/>
      <c r="L1006" s="21">
        <f>IF($A1006="","",IF($H1006="",TODAY(),$H1006)-$A1006)</f>
        <v/>
      </c>
      <c r="M1006" s="20">
        <f>IF($A1006="","",IF($H1006&lt;&gt;"","Returned",IF(AND($G1006&lt;&gt;"",TODAY()&gt;$G1006),"Overdue","Out")))</f>
        <v/>
      </c>
      <c r="N1006" s="21">
        <f>IF(OR($A1006="",$G1006=""),"",MAX(0,IF($H1006="",TODAY(),$H1006)-$G1006))</f>
        <v/>
      </c>
    </row>
    <row r="1007">
      <c r="A1007" s="17" t="n"/>
      <c r="C1007" s="20">
        <f>IF($B1007="","",IFERROR(INDEX('Equipment register'!$B$2:$B$501,MATCH($B1007,'Equipment register'!$A$2:$A$501,0)),"Not in register"))</f>
        <v/>
      </c>
      <c r="G1007" s="17" t="n"/>
      <c r="H1007" s="17" t="n"/>
      <c r="L1007" s="21">
        <f>IF($A1007="","",IF($H1007="",TODAY(),$H1007)-$A1007)</f>
        <v/>
      </c>
      <c r="M1007" s="20">
        <f>IF($A1007="","",IF($H1007&lt;&gt;"","Returned",IF(AND($G1007&lt;&gt;"",TODAY()&gt;$G1007),"Overdue","Out")))</f>
        <v/>
      </c>
      <c r="N1007" s="21">
        <f>IF(OR($A1007="",$G1007=""),"",MAX(0,IF($H1007="",TODAY(),$H1007)-$G1007))</f>
        <v/>
      </c>
    </row>
    <row r="1008">
      <c r="A1008" s="17" t="n"/>
      <c r="C1008" s="20">
        <f>IF($B1008="","",IFERROR(INDEX('Equipment register'!$B$2:$B$501,MATCH($B1008,'Equipment register'!$A$2:$A$501,0)),"Not in register"))</f>
        <v/>
      </c>
      <c r="G1008" s="17" t="n"/>
      <c r="H1008" s="17" t="n"/>
      <c r="L1008" s="21">
        <f>IF($A1008="","",IF($H1008="",TODAY(),$H1008)-$A1008)</f>
        <v/>
      </c>
      <c r="M1008" s="20">
        <f>IF($A1008="","",IF($H1008&lt;&gt;"","Returned",IF(AND($G1008&lt;&gt;"",TODAY()&gt;$G1008),"Overdue","Out")))</f>
        <v/>
      </c>
      <c r="N1008" s="21">
        <f>IF(OR($A1008="",$G1008=""),"",MAX(0,IF($H1008="",TODAY(),$H1008)-$G1008))</f>
        <v/>
      </c>
    </row>
    <row r="1009">
      <c r="A1009" s="17" t="n"/>
      <c r="C1009" s="20">
        <f>IF($B1009="","",IFERROR(INDEX('Equipment register'!$B$2:$B$501,MATCH($B1009,'Equipment register'!$A$2:$A$501,0)),"Not in register"))</f>
        <v/>
      </c>
      <c r="G1009" s="17" t="n"/>
      <c r="H1009" s="17" t="n"/>
      <c r="L1009" s="21">
        <f>IF($A1009="","",IF($H1009="",TODAY(),$H1009)-$A1009)</f>
        <v/>
      </c>
      <c r="M1009" s="20">
        <f>IF($A1009="","",IF($H1009&lt;&gt;"","Returned",IF(AND($G1009&lt;&gt;"",TODAY()&gt;$G1009),"Overdue","Out")))</f>
        <v/>
      </c>
      <c r="N1009" s="21">
        <f>IF(OR($A1009="",$G1009=""),"",MAX(0,IF($H1009="",TODAY(),$H1009)-$G1009))</f>
        <v/>
      </c>
    </row>
    <row r="1010">
      <c r="A1010" s="17" t="n"/>
      <c r="C1010" s="20">
        <f>IF($B1010="","",IFERROR(INDEX('Equipment register'!$B$2:$B$501,MATCH($B1010,'Equipment register'!$A$2:$A$501,0)),"Not in register"))</f>
        <v/>
      </c>
      <c r="G1010" s="17" t="n"/>
      <c r="H1010" s="17" t="n"/>
      <c r="L1010" s="21">
        <f>IF($A1010="","",IF($H1010="",TODAY(),$H1010)-$A1010)</f>
        <v/>
      </c>
      <c r="M1010" s="20">
        <f>IF($A1010="","",IF($H1010&lt;&gt;"","Returned",IF(AND($G1010&lt;&gt;"",TODAY()&gt;$G1010),"Overdue","Out")))</f>
        <v/>
      </c>
      <c r="N1010" s="21">
        <f>IF(OR($A1010="",$G1010=""),"",MAX(0,IF($H1010="",TODAY(),$H1010)-$G1010))</f>
        <v/>
      </c>
    </row>
    <row r="1011">
      <c r="A1011" s="17" t="n"/>
      <c r="C1011" s="20">
        <f>IF($B1011="","",IFERROR(INDEX('Equipment register'!$B$2:$B$501,MATCH($B1011,'Equipment register'!$A$2:$A$501,0)),"Not in register"))</f>
        <v/>
      </c>
      <c r="G1011" s="17" t="n"/>
      <c r="H1011" s="17" t="n"/>
      <c r="L1011" s="21">
        <f>IF($A1011="","",IF($H1011="",TODAY(),$H1011)-$A1011)</f>
        <v/>
      </c>
      <c r="M1011" s="20">
        <f>IF($A1011="","",IF($H1011&lt;&gt;"","Returned",IF(AND($G1011&lt;&gt;"",TODAY()&gt;$G1011),"Overdue","Out")))</f>
        <v/>
      </c>
      <c r="N1011" s="21">
        <f>IF(OR($A1011="",$G1011=""),"",MAX(0,IF($H1011="",TODAY(),$H1011)-$G1011))</f>
        <v/>
      </c>
    </row>
    <row r="1012">
      <c r="A1012" s="17" t="n"/>
      <c r="C1012" s="20">
        <f>IF($B1012="","",IFERROR(INDEX('Equipment register'!$B$2:$B$501,MATCH($B1012,'Equipment register'!$A$2:$A$501,0)),"Not in register"))</f>
        <v/>
      </c>
      <c r="G1012" s="17" t="n"/>
      <c r="H1012" s="17" t="n"/>
      <c r="L1012" s="21">
        <f>IF($A1012="","",IF($H1012="",TODAY(),$H1012)-$A1012)</f>
        <v/>
      </c>
      <c r="M1012" s="20">
        <f>IF($A1012="","",IF($H1012&lt;&gt;"","Returned",IF(AND($G1012&lt;&gt;"",TODAY()&gt;$G1012),"Overdue","Out")))</f>
        <v/>
      </c>
      <c r="N1012" s="21">
        <f>IF(OR($A1012="",$G1012=""),"",MAX(0,IF($H1012="",TODAY(),$H1012)-$G1012))</f>
        <v/>
      </c>
    </row>
    <row r="1013">
      <c r="A1013" s="17" t="n"/>
      <c r="C1013" s="20">
        <f>IF($B1013="","",IFERROR(INDEX('Equipment register'!$B$2:$B$501,MATCH($B1013,'Equipment register'!$A$2:$A$501,0)),"Not in register"))</f>
        <v/>
      </c>
      <c r="G1013" s="17" t="n"/>
      <c r="H1013" s="17" t="n"/>
      <c r="L1013" s="21">
        <f>IF($A1013="","",IF($H1013="",TODAY(),$H1013)-$A1013)</f>
        <v/>
      </c>
      <c r="M1013" s="20">
        <f>IF($A1013="","",IF($H1013&lt;&gt;"","Returned",IF(AND($G1013&lt;&gt;"",TODAY()&gt;$G1013),"Overdue","Out")))</f>
        <v/>
      </c>
      <c r="N1013" s="21">
        <f>IF(OR($A1013="",$G1013=""),"",MAX(0,IF($H1013="",TODAY(),$H1013)-$G1013))</f>
        <v/>
      </c>
    </row>
    <row r="1014">
      <c r="A1014" s="17" t="n"/>
      <c r="C1014" s="20">
        <f>IF($B1014="","",IFERROR(INDEX('Equipment register'!$B$2:$B$501,MATCH($B1014,'Equipment register'!$A$2:$A$501,0)),"Not in register"))</f>
        <v/>
      </c>
      <c r="G1014" s="17" t="n"/>
      <c r="H1014" s="17" t="n"/>
      <c r="L1014" s="21">
        <f>IF($A1014="","",IF($H1014="",TODAY(),$H1014)-$A1014)</f>
        <v/>
      </c>
      <c r="M1014" s="20">
        <f>IF($A1014="","",IF($H1014&lt;&gt;"","Returned",IF(AND($G1014&lt;&gt;"",TODAY()&gt;$G1014),"Overdue","Out")))</f>
        <v/>
      </c>
      <c r="N1014" s="21">
        <f>IF(OR($A1014="",$G1014=""),"",MAX(0,IF($H1014="",TODAY(),$H1014)-$G1014))</f>
        <v/>
      </c>
    </row>
    <row r="1015">
      <c r="A1015" s="17" t="n"/>
      <c r="C1015" s="20">
        <f>IF($B1015="","",IFERROR(INDEX('Equipment register'!$B$2:$B$501,MATCH($B1015,'Equipment register'!$A$2:$A$501,0)),"Not in register"))</f>
        <v/>
      </c>
      <c r="G1015" s="17" t="n"/>
      <c r="H1015" s="17" t="n"/>
      <c r="L1015" s="21">
        <f>IF($A1015="","",IF($H1015="",TODAY(),$H1015)-$A1015)</f>
        <v/>
      </c>
      <c r="M1015" s="20">
        <f>IF($A1015="","",IF($H1015&lt;&gt;"","Returned",IF(AND($G1015&lt;&gt;"",TODAY()&gt;$G1015),"Overdue","Out")))</f>
        <v/>
      </c>
      <c r="N1015" s="21">
        <f>IF(OR($A1015="",$G1015=""),"",MAX(0,IF($H1015="",TODAY(),$H1015)-$G1015))</f>
        <v/>
      </c>
    </row>
    <row r="1016">
      <c r="A1016" s="17" t="n"/>
      <c r="C1016" s="20">
        <f>IF($B1016="","",IFERROR(INDEX('Equipment register'!$B$2:$B$501,MATCH($B1016,'Equipment register'!$A$2:$A$501,0)),"Not in register"))</f>
        <v/>
      </c>
      <c r="G1016" s="17" t="n"/>
      <c r="H1016" s="17" t="n"/>
      <c r="L1016" s="21">
        <f>IF($A1016="","",IF($H1016="",TODAY(),$H1016)-$A1016)</f>
        <v/>
      </c>
      <c r="M1016" s="20">
        <f>IF($A1016="","",IF($H1016&lt;&gt;"","Returned",IF(AND($G1016&lt;&gt;"",TODAY()&gt;$G1016),"Overdue","Out")))</f>
        <v/>
      </c>
      <c r="N1016" s="21">
        <f>IF(OR($A1016="",$G1016=""),"",MAX(0,IF($H1016="",TODAY(),$H1016)-$G1016))</f>
        <v/>
      </c>
    </row>
    <row r="1017">
      <c r="A1017" s="17" t="n"/>
      <c r="C1017" s="20">
        <f>IF($B1017="","",IFERROR(INDEX('Equipment register'!$B$2:$B$501,MATCH($B1017,'Equipment register'!$A$2:$A$501,0)),"Not in register"))</f>
        <v/>
      </c>
      <c r="G1017" s="17" t="n"/>
      <c r="H1017" s="17" t="n"/>
      <c r="L1017" s="21">
        <f>IF($A1017="","",IF($H1017="",TODAY(),$H1017)-$A1017)</f>
        <v/>
      </c>
      <c r="M1017" s="20">
        <f>IF($A1017="","",IF($H1017&lt;&gt;"","Returned",IF(AND($G1017&lt;&gt;"",TODAY()&gt;$G1017),"Overdue","Out")))</f>
        <v/>
      </c>
      <c r="N1017" s="21">
        <f>IF(OR($A1017="",$G1017=""),"",MAX(0,IF($H1017="",TODAY(),$H1017)-$G1017))</f>
        <v/>
      </c>
    </row>
    <row r="1018">
      <c r="A1018" s="17" t="n"/>
      <c r="C1018" s="20">
        <f>IF($B1018="","",IFERROR(INDEX('Equipment register'!$B$2:$B$501,MATCH($B1018,'Equipment register'!$A$2:$A$501,0)),"Not in register"))</f>
        <v/>
      </c>
      <c r="G1018" s="17" t="n"/>
      <c r="H1018" s="17" t="n"/>
      <c r="L1018" s="21">
        <f>IF($A1018="","",IF($H1018="",TODAY(),$H1018)-$A1018)</f>
        <v/>
      </c>
      <c r="M1018" s="20">
        <f>IF($A1018="","",IF($H1018&lt;&gt;"","Returned",IF(AND($G1018&lt;&gt;"",TODAY()&gt;$G1018),"Overdue","Out")))</f>
        <v/>
      </c>
      <c r="N1018" s="21">
        <f>IF(OR($A1018="",$G1018=""),"",MAX(0,IF($H1018="",TODAY(),$H1018)-$G1018))</f>
        <v/>
      </c>
    </row>
    <row r="1019">
      <c r="A1019" s="17" t="n"/>
      <c r="C1019" s="20">
        <f>IF($B1019="","",IFERROR(INDEX('Equipment register'!$B$2:$B$501,MATCH($B1019,'Equipment register'!$A$2:$A$501,0)),"Not in register"))</f>
        <v/>
      </c>
      <c r="G1019" s="17" t="n"/>
      <c r="H1019" s="17" t="n"/>
      <c r="L1019" s="21">
        <f>IF($A1019="","",IF($H1019="",TODAY(),$H1019)-$A1019)</f>
        <v/>
      </c>
      <c r="M1019" s="20">
        <f>IF($A1019="","",IF($H1019&lt;&gt;"","Returned",IF(AND($G1019&lt;&gt;"",TODAY()&gt;$G1019),"Overdue","Out")))</f>
        <v/>
      </c>
      <c r="N1019" s="21">
        <f>IF(OR($A1019="",$G1019=""),"",MAX(0,IF($H1019="",TODAY(),$H1019)-$G1019))</f>
        <v/>
      </c>
    </row>
    <row r="1020">
      <c r="A1020" s="17" t="n"/>
      <c r="C1020" s="20">
        <f>IF($B1020="","",IFERROR(INDEX('Equipment register'!$B$2:$B$501,MATCH($B1020,'Equipment register'!$A$2:$A$501,0)),"Not in register"))</f>
        <v/>
      </c>
      <c r="G1020" s="17" t="n"/>
      <c r="H1020" s="17" t="n"/>
      <c r="L1020" s="21">
        <f>IF($A1020="","",IF($H1020="",TODAY(),$H1020)-$A1020)</f>
        <v/>
      </c>
      <c r="M1020" s="20">
        <f>IF($A1020="","",IF($H1020&lt;&gt;"","Returned",IF(AND($G1020&lt;&gt;"",TODAY()&gt;$G1020),"Overdue","Out")))</f>
        <v/>
      </c>
      <c r="N1020" s="21">
        <f>IF(OR($A1020="",$G1020=""),"",MAX(0,IF($H1020="",TODAY(),$H1020)-$G1020))</f>
        <v/>
      </c>
    </row>
    <row r="1021">
      <c r="A1021" s="17" t="n"/>
      <c r="C1021" s="20">
        <f>IF($B1021="","",IFERROR(INDEX('Equipment register'!$B$2:$B$501,MATCH($B1021,'Equipment register'!$A$2:$A$501,0)),"Not in register"))</f>
        <v/>
      </c>
      <c r="G1021" s="17" t="n"/>
      <c r="H1021" s="17" t="n"/>
      <c r="L1021" s="21">
        <f>IF($A1021="","",IF($H1021="",TODAY(),$H1021)-$A1021)</f>
        <v/>
      </c>
      <c r="M1021" s="20">
        <f>IF($A1021="","",IF($H1021&lt;&gt;"","Returned",IF(AND($G1021&lt;&gt;"",TODAY()&gt;$G1021),"Overdue","Out")))</f>
        <v/>
      </c>
      <c r="N1021" s="21">
        <f>IF(OR($A1021="",$G1021=""),"",MAX(0,IF($H1021="",TODAY(),$H1021)-$G1021))</f>
        <v/>
      </c>
    </row>
    <row r="1022">
      <c r="A1022" s="17" t="n"/>
      <c r="C1022" s="20">
        <f>IF($B1022="","",IFERROR(INDEX('Equipment register'!$B$2:$B$501,MATCH($B1022,'Equipment register'!$A$2:$A$501,0)),"Not in register"))</f>
        <v/>
      </c>
      <c r="G1022" s="17" t="n"/>
      <c r="H1022" s="17" t="n"/>
      <c r="L1022" s="21">
        <f>IF($A1022="","",IF($H1022="",TODAY(),$H1022)-$A1022)</f>
        <v/>
      </c>
      <c r="M1022" s="20">
        <f>IF($A1022="","",IF($H1022&lt;&gt;"","Returned",IF(AND($G1022&lt;&gt;"",TODAY()&gt;$G1022),"Overdue","Out")))</f>
        <v/>
      </c>
      <c r="N1022" s="21">
        <f>IF(OR($A1022="",$G1022=""),"",MAX(0,IF($H1022="",TODAY(),$H1022)-$G1022))</f>
        <v/>
      </c>
    </row>
    <row r="1023">
      <c r="A1023" s="17" t="n"/>
      <c r="C1023" s="20">
        <f>IF($B1023="","",IFERROR(INDEX('Equipment register'!$B$2:$B$501,MATCH($B1023,'Equipment register'!$A$2:$A$501,0)),"Not in register"))</f>
        <v/>
      </c>
      <c r="G1023" s="17" t="n"/>
      <c r="H1023" s="17" t="n"/>
      <c r="L1023" s="21">
        <f>IF($A1023="","",IF($H1023="",TODAY(),$H1023)-$A1023)</f>
        <v/>
      </c>
      <c r="M1023" s="20">
        <f>IF($A1023="","",IF($H1023&lt;&gt;"","Returned",IF(AND($G1023&lt;&gt;"",TODAY()&gt;$G1023),"Overdue","Out")))</f>
        <v/>
      </c>
      <c r="N1023" s="21">
        <f>IF(OR($A1023="",$G1023=""),"",MAX(0,IF($H1023="",TODAY(),$H1023)-$G1023))</f>
        <v/>
      </c>
    </row>
    <row r="1024">
      <c r="A1024" s="17" t="n"/>
      <c r="C1024" s="20">
        <f>IF($B1024="","",IFERROR(INDEX('Equipment register'!$B$2:$B$501,MATCH($B1024,'Equipment register'!$A$2:$A$501,0)),"Not in register"))</f>
        <v/>
      </c>
      <c r="G1024" s="17" t="n"/>
      <c r="H1024" s="17" t="n"/>
      <c r="L1024" s="21">
        <f>IF($A1024="","",IF($H1024="",TODAY(),$H1024)-$A1024)</f>
        <v/>
      </c>
      <c r="M1024" s="20">
        <f>IF($A1024="","",IF($H1024&lt;&gt;"","Returned",IF(AND($G1024&lt;&gt;"",TODAY()&gt;$G1024),"Overdue","Out")))</f>
        <v/>
      </c>
      <c r="N1024" s="21">
        <f>IF(OR($A1024="",$G1024=""),"",MAX(0,IF($H1024="",TODAY(),$H1024)-$G1024))</f>
        <v/>
      </c>
    </row>
    <row r="1025">
      <c r="A1025" s="17" t="n"/>
      <c r="C1025" s="20">
        <f>IF($B1025="","",IFERROR(INDEX('Equipment register'!$B$2:$B$501,MATCH($B1025,'Equipment register'!$A$2:$A$501,0)),"Not in register"))</f>
        <v/>
      </c>
      <c r="G1025" s="17" t="n"/>
      <c r="H1025" s="17" t="n"/>
      <c r="L1025" s="21">
        <f>IF($A1025="","",IF($H1025="",TODAY(),$H1025)-$A1025)</f>
        <v/>
      </c>
      <c r="M1025" s="20">
        <f>IF($A1025="","",IF($H1025&lt;&gt;"","Returned",IF(AND($G1025&lt;&gt;"",TODAY()&gt;$G1025),"Overdue","Out")))</f>
        <v/>
      </c>
      <c r="N1025" s="21">
        <f>IF(OR($A1025="",$G1025=""),"",MAX(0,IF($H1025="",TODAY(),$H1025)-$G1025))</f>
        <v/>
      </c>
    </row>
    <row r="1026">
      <c r="A1026" s="17" t="n"/>
      <c r="C1026" s="20">
        <f>IF($B1026="","",IFERROR(INDEX('Equipment register'!$B$2:$B$501,MATCH($B1026,'Equipment register'!$A$2:$A$501,0)),"Not in register"))</f>
        <v/>
      </c>
      <c r="G1026" s="17" t="n"/>
      <c r="H1026" s="17" t="n"/>
      <c r="L1026" s="21">
        <f>IF($A1026="","",IF($H1026="",TODAY(),$H1026)-$A1026)</f>
        <v/>
      </c>
      <c r="M1026" s="20">
        <f>IF($A1026="","",IF($H1026&lt;&gt;"","Returned",IF(AND($G1026&lt;&gt;"",TODAY()&gt;$G1026),"Overdue","Out")))</f>
        <v/>
      </c>
      <c r="N1026" s="21">
        <f>IF(OR($A1026="",$G1026=""),"",MAX(0,IF($H1026="",TODAY(),$H1026)-$G1026))</f>
        <v/>
      </c>
    </row>
    <row r="1027">
      <c r="A1027" s="17" t="n"/>
      <c r="C1027" s="20">
        <f>IF($B1027="","",IFERROR(INDEX('Equipment register'!$B$2:$B$501,MATCH($B1027,'Equipment register'!$A$2:$A$501,0)),"Not in register"))</f>
        <v/>
      </c>
      <c r="G1027" s="17" t="n"/>
      <c r="H1027" s="17" t="n"/>
      <c r="L1027" s="21">
        <f>IF($A1027="","",IF($H1027="",TODAY(),$H1027)-$A1027)</f>
        <v/>
      </c>
      <c r="M1027" s="20">
        <f>IF($A1027="","",IF($H1027&lt;&gt;"","Returned",IF(AND($G1027&lt;&gt;"",TODAY()&gt;$G1027),"Overdue","Out")))</f>
        <v/>
      </c>
      <c r="N1027" s="21">
        <f>IF(OR($A1027="",$G1027=""),"",MAX(0,IF($H1027="",TODAY(),$H1027)-$G1027))</f>
        <v/>
      </c>
    </row>
    <row r="1028">
      <c r="A1028" s="17" t="n"/>
      <c r="C1028" s="20">
        <f>IF($B1028="","",IFERROR(INDEX('Equipment register'!$B$2:$B$501,MATCH($B1028,'Equipment register'!$A$2:$A$501,0)),"Not in register"))</f>
        <v/>
      </c>
      <c r="G1028" s="17" t="n"/>
      <c r="H1028" s="17" t="n"/>
      <c r="L1028" s="21">
        <f>IF($A1028="","",IF($H1028="",TODAY(),$H1028)-$A1028)</f>
        <v/>
      </c>
      <c r="M1028" s="20">
        <f>IF($A1028="","",IF($H1028&lt;&gt;"","Returned",IF(AND($G1028&lt;&gt;"",TODAY()&gt;$G1028),"Overdue","Out")))</f>
        <v/>
      </c>
      <c r="N1028" s="21">
        <f>IF(OR($A1028="",$G1028=""),"",MAX(0,IF($H1028="",TODAY(),$H1028)-$G1028))</f>
        <v/>
      </c>
    </row>
    <row r="1029">
      <c r="A1029" s="17" t="n"/>
      <c r="C1029" s="20">
        <f>IF($B1029="","",IFERROR(INDEX('Equipment register'!$B$2:$B$501,MATCH($B1029,'Equipment register'!$A$2:$A$501,0)),"Not in register"))</f>
        <v/>
      </c>
      <c r="G1029" s="17" t="n"/>
      <c r="H1029" s="17" t="n"/>
      <c r="L1029" s="21">
        <f>IF($A1029="","",IF($H1029="",TODAY(),$H1029)-$A1029)</f>
        <v/>
      </c>
      <c r="M1029" s="20">
        <f>IF($A1029="","",IF($H1029&lt;&gt;"","Returned",IF(AND($G1029&lt;&gt;"",TODAY()&gt;$G1029),"Overdue","Out")))</f>
        <v/>
      </c>
      <c r="N1029" s="21">
        <f>IF(OR($A1029="",$G1029=""),"",MAX(0,IF($H1029="",TODAY(),$H1029)-$G1029))</f>
        <v/>
      </c>
    </row>
    <row r="1030">
      <c r="A1030" s="17" t="n"/>
      <c r="C1030" s="20">
        <f>IF($B1030="","",IFERROR(INDEX('Equipment register'!$B$2:$B$501,MATCH($B1030,'Equipment register'!$A$2:$A$501,0)),"Not in register"))</f>
        <v/>
      </c>
      <c r="G1030" s="17" t="n"/>
      <c r="H1030" s="17" t="n"/>
      <c r="L1030" s="21">
        <f>IF($A1030="","",IF($H1030="",TODAY(),$H1030)-$A1030)</f>
        <v/>
      </c>
      <c r="M1030" s="20">
        <f>IF($A1030="","",IF($H1030&lt;&gt;"","Returned",IF(AND($G1030&lt;&gt;"",TODAY()&gt;$G1030),"Overdue","Out")))</f>
        <v/>
      </c>
      <c r="N1030" s="21">
        <f>IF(OR($A1030="",$G1030=""),"",MAX(0,IF($H1030="",TODAY(),$H1030)-$G1030))</f>
        <v/>
      </c>
    </row>
    <row r="1031">
      <c r="A1031" s="17" t="n"/>
      <c r="C1031" s="20">
        <f>IF($B1031="","",IFERROR(INDEX('Equipment register'!$B$2:$B$501,MATCH($B1031,'Equipment register'!$A$2:$A$501,0)),"Not in register"))</f>
        <v/>
      </c>
      <c r="G1031" s="17" t="n"/>
      <c r="H1031" s="17" t="n"/>
      <c r="L1031" s="21">
        <f>IF($A1031="","",IF($H1031="",TODAY(),$H1031)-$A1031)</f>
        <v/>
      </c>
      <c r="M1031" s="20">
        <f>IF($A1031="","",IF($H1031&lt;&gt;"","Returned",IF(AND($G1031&lt;&gt;"",TODAY()&gt;$G1031),"Overdue","Out")))</f>
        <v/>
      </c>
      <c r="N1031" s="21">
        <f>IF(OR($A1031="",$G1031=""),"",MAX(0,IF($H1031="",TODAY(),$H1031)-$G1031))</f>
        <v/>
      </c>
    </row>
    <row r="1032">
      <c r="A1032" s="17" t="n"/>
      <c r="C1032" s="20">
        <f>IF($B1032="","",IFERROR(INDEX('Equipment register'!$B$2:$B$501,MATCH($B1032,'Equipment register'!$A$2:$A$501,0)),"Not in register"))</f>
        <v/>
      </c>
      <c r="G1032" s="17" t="n"/>
      <c r="H1032" s="17" t="n"/>
      <c r="L1032" s="21">
        <f>IF($A1032="","",IF($H1032="",TODAY(),$H1032)-$A1032)</f>
        <v/>
      </c>
      <c r="M1032" s="20">
        <f>IF($A1032="","",IF($H1032&lt;&gt;"","Returned",IF(AND($G1032&lt;&gt;"",TODAY()&gt;$G1032),"Overdue","Out")))</f>
        <v/>
      </c>
      <c r="N1032" s="21">
        <f>IF(OR($A1032="",$G1032=""),"",MAX(0,IF($H1032="",TODAY(),$H1032)-$G1032))</f>
        <v/>
      </c>
    </row>
    <row r="1033">
      <c r="A1033" s="17" t="n"/>
      <c r="C1033" s="20">
        <f>IF($B1033="","",IFERROR(INDEX('Equipment register'!$B$2:$B$501,MATCH($B1033,'Equipment register'!$A$2:$A$501,0)),"Not in register"))</f>
        <v/>
      </c>
      <c r="G1033" s="17" t="n"/>
      <c r="H1033" s="17" t="n"/>
      <c r="L1033" s="21">
        <f>IF($A1033="","",IF($H1033="",TODAY(),$H1033)-$A1033)</f>
        <v/>
      </c>
      <c r="M1033" s="20">
        <f>IF($A1033="","",IF($H1033&lt;&gt;"","Returned",IF(AND($G1033&lt;&gt;"",TODAY()&gt;$G1033),"Overdue","Out")))</f>
        <v/>
      </c>
      <c r="N1033" s="21">
        <f>IF(OR($A1033="",$G1033=""),"",MAX(0,IF($H1033="",TODAY(),$H1033)-$G1033))</f>
        <v/>
      </c>
    </row>
    <row r="1034">
      <c r="A1034" s="17" t="n"/>
      <c r="C1034" s="20">
        <f>IF($B1034="","",IFERROR(INDEX('Equipment register'!$B$2:$B$501,MATCH($B1034,'Equipment register'!$A$2:$A$501,0)),"Not in register"))</f>
        <v/>
      </c>
      <c r="G1034" s="17" t="n"/>
      <c r="H1034" s="17" t="n"/>
      <c r="L1034" s="21">
        <f>IF($A1034="","",IF($H1034="",TODAY(),$H1034)-$A1034)</f>
        <v/>
      </c>
      <c r="M1034" s="20">
        <f>IF($A1034="","",IF($H1034&lt;&gt;"","Returned",IF(AND($G1034&lt;&gt;"",TODAY()&gt;$G1034),"Overdue","Out")))</f>
        <v/>
      </c>
      <c r="N1034" s="21">
        <f>IF(OR($A1034="",$G1034=""),"",MAX(0,IF($H1034="",TODAY(),$H1034)-$G1034))</f>
        <v/>
      </c>
    </row>
    <row r="1035">
      <c r="A1035" s="17" t="n"/>
      <c r="C1035" s="20">
        <f>IF($B1035="","",IFERROR(INDEX('Equipment register'!$B$2:$B$501,MATCH($B1035,'Equipment register'!$A$2:$A$501,0)),"Not in register"))</f>
        <v/>
      </c>
      <c r="G1035" s="17" t="n"/>
      <c r="H1035" s="17" t="n"/>
      <c r="L1035" s="21">
        <f>IF($A1035="","",IF($H1035="",TODAY(),$H1035)-$A1035)</f>
        <v/>
      </c>
      <c r="M1035" s="20">
        <f>IF($A1035="","",IF($H1035&lt;&gt;"","Returned",IF(AND($G1035&lt;&gt;"",TODAY()&gt;$G1035),"Overdue","Out")))</f>
        <v/>
      </c>
      <c r="N1035" s="21">
        <f>IF(OR($A1035="",$G1035=""),"",MAX(0,IF($H1035="",TODAY(),$H1035)-$G1035))</f>
        <v/>
      </c>
    </row>
    <row r="1036">
      <c r="A1036" s="17" t="n"/>
      <c r="C1036" s="20">
        <f>IF($B1036="","",IFERROR(INDEX('Equipment register'!$B$2:$B$501,MATCH($B1036,'Equipment register'!$A$2:$A$501,0)),"Not in register"))</f>
        <v/>
      </c>
      <c r="G1036" s="17" t="n"/>
      <c r="H1036" s="17" t="n"/>
      <c r="L1036" s="21">
        <f>IF($A1036="","",IF($H1036="",TODAY(),$H1036)-$A1036)</f>
        <v/>
      </c>
      <c r="M1036" s="20">
        <f>IF($A1036="","",IF($H1036&lt;&gt;"","Returned",IF(AND($G1036&lt;&gt;"",TODAY()&gt;$G1036),"Overdue","Out")))</f>
        <v/>
      </c>
      <c r="N1036" s="21">
        <f>IF(OR($A1036="",$G1036=""),"",MAX(0,IF($H1036="",TODAY(),$H1036)-$G1036))</f>
        <v/>
      </c>
    </row>
    <row r="1037">
      <c r="A1037" s="17" t="n"/>
      <c r="C1037" s="20">
        <f>IF($B1037="","",IFERROR(INDEX('Equipment register'!$B$2:$B$501,MATCH($B1037,'Equipment register'!$A$2:$A$501,0)),"Not in register"))</f>
        <v/>
      </c>
      <c r="G1037" s="17" t="n"/>
      <c r="H1037" s="17" t="n"/>
      <c r="L1037" s="21">
        <f>IF($A1037="","",IF($H1037="",TODAY(),$H1037)-$A1037)</f>
        <v/>
      </c>
      <c r="M1037" s="20">
        <f>IF($A1037="","",IF($H1037&lt;&gt;"","Returned",IF(AND($G1037&lt;&gt;"",TODAY()&gt;$G1037),"Overdue","Out")))</f>
        <v/>
      </c>
      <c r="N1037" s="21">
        <f>IF(OR($A1037="",$G1037=""),"",MAX(0,IF($H1037="",TODAY(),$H1037)-$G1037))</f>
        <v/>
      </c>
    </row>
    <row r="1038">
      <c r="A1038" s="17" t="n"/>
      <c r="C1038" s="20">
        <f>IF($B1038="","",IFERROR(INDEX('Equipment register'!$B$2:$B$501,MATCH($B1038,'Equipment register'!$A$2:$A$501,0)),"Not in register"))</f>
        <v/>
      </c>
      <c r="G1038" s="17" t="n"/>
      <c r="H1038" s="17" t="n"/>
      <c r="L1038" s="21">
        <f>IF($A1038="","",IF($H1038="",TODAY(),$H1038)-$A1038)</f>
        <v/>
      </c>
      <c r="M1038" s="20">
        <f>IF($A1038="","",IF($H1038&lt;&gt;"","Returned",IF(AND($G1038&lt;&gt;"",TODAY()&gt;$G1038),"Overdue","Out")))</f>
        <v/>
      </c>
      <c r="N1038" s="21">
        <f>IF(OR($A1038="",$G1038=""),"",MAX(0,IF($H1038="",TODAY(),$H1038)-$G1038))</f>
        <v/>
      </c>
    </row>
    <row r="1039">
      <c r="A1039" s="17" t="n"/>
      <c r="C1039" s="20">
        <f>IF($B1039="","",IFERROR(INDEX('Equipment register'!$B$2:$B$501,MATCH($B1039,'Equipment register'!$A$2:$A$501,0)),"Not in register"))</f>
        <v/>
      </c>
      <c r="G1039" s="17" t="n"/>
      <c r="H1039" s="17" t="n"/>
      <c r="L1039" s="21">
        <f>IF($A1039="","",IF($H1039="",TODAY(),$H1039)-$A1039)</f>
        <v/>
      </c>
      <c r="M1039" s="20">
        <f>IF($A1039="","",IF($H1039&lt;&gt;"","Returned",IF(AND($G1039&lt;&gt;"",TODAY()&gt;$G1039),"Overdue","Out")))</f>
        <v/>
      </c>
      <c r="N1039" s="21">
        <f>IF(OR($A1039="",$G1039=""),"",MAX(0,IF($H1039="",TODAY(),$H1039)-$G1039))</f>
        <v/>
      </c>
    </row>
    <row r="1040">
      <c r="A1040" s="17" t="n"/>
      <c r="C1040" s="20">
        <f>IF($B1040="","",IFERROR(INDEX('Equipment register'!$B$2:$B$501,MATCH($B1040,'Equipment register'!$A$2:$A$501,0)),"Not in register"))</f>
        <v/>
      </c>
      <c r="G1040" s="17" t="n"/>
      <c r="H1040" s="17" t="n"/>
      <c r="L1040" s="21">
        <f>IF($A1040="","",IF($H1040="",TODAY(),$H1040)-$A1040)</f>
        <v/>
      </c>
      <c r="M1040" s="20">
        <f>IF($A1040="","",IF($H1040&lt;&gt;"","Returned",IF(AND($G1040&lt;&gt;"",TODAY()&gt;$G1040),"Overdue","Out")))</f>
        <v/>
      </c>
      <c r="N1040" s="21">
        <f>IF(OR($A1040="",$G1040=""),"",MAX(0,IF($H1040="",TODAY(),$H1040)-$G1040))</f>
        <v/>
      </c>
    </row>
    <row r="1041">
      <c r="A1041" s="17" t="n"/>
      <c r="C1041" s="20">
        <f>IF($B1041="","",IFERROR(INDEX('Equipment register'!$B$2:$B$501,MATCH($B1041,'Equipment register'!$A$2:$A$501,0)),"Not in register"))</f>
        <v/>
      </c>
      <c r="G1041" s="17" t="n"/>
      <c r="H1041" s="17" t="n"/>
      <c r="L1041" s="21">
        <f>IF($A1041="","",IF($H1041="",TODAY(),$H1041)-$A1041)</f>
        <v/>
      </c>
      <c r="M1041" s="20">
        <f>IF($A1041="","",IF($H1041&lt;&gt;"","Returned",IF(AND($G1041&lt;&gt;"",TODAY()&gt;$G1041),"Overdue","Out")))</f>
        <v/>
      </c>
      <c r="N1041" s="21">
        <f>IF(OR($A1041="",$G1041=""),"",MAX(0,IF($H1041="",TODAY(),$H1041)-$G1041))</f>
        <v/>
      </c>
    </row>
    <row r="1042">
      <c r="A1042" s="17" t="n"/>
      <c r="C1042" s="20">
        <f>IF($B1042="","",IFERROR(INDEX('Equipment register'!$B$2:$B$501,MATCH($B1042,'Equipment register'!$A$2:$A$501,0)),"Not in register"))</f>
        <v/>
      </c>
      <c r="G1042" s="17" t="n"/>
      <c r="H1042" s="17" t="n"/>
      <c r="L1042" s="21">
        <f>IF($A1042="","",IF($H1042="",TODAY(),$H1042)-$A1042)</f>
        <v/>
      </c>
      <c r="M1042" s="20">
        <f>IF($A1042="","",IF($H1042&lt;&gt;"","Returned",IF(AND($G1042&lt;&gt;"",TODAY()&gt;$G1042),"Overdue","Out")))</f>
        <v/>
      </c>
      <c r="N1042" s="21">
        <f>IF(OR($A1042="",$G1042=""),"",MAX(0,IF($H1042="",TODAY(),$H1042)-$G1042))</f>
        <v/>
      </c>
    </row>
    <row r="1043">
      <c r="A1043" s="17" t="n"/>
      <c r="C1043" s="20">
        <f>IF($B1043="","",IFERROR(INDEX('Equipment register'!$B$2:$B$501,MATCH($B1043,'Equipment register'!$A$2:$A$501,0)),"Not in register"))</f>
        <v/>
      </c>
      <c r="G1043" s="17" t="n"/>
      <c r="H1043" s="17" t="n"/>
      <c r="L1043" s="21">
        <f>IF($A1043="","",IF($H1043="",TODAY(),$H1043)-$A1043)</f>
        <v/>
      </c>
      <c r="M1043" s="20">
        <f>IF($A1043="","",IF($H1043&lt;&gt;"","Returned",IF(AND($G1043&lt;&gt;"",TODAY()&gt;$G1043),"Overdue","Out")))</f>
        <v/>
      </c>
      <c r="N1043" s="21">
        <f>IF(OR($A1043="",$G1043=""),"",MAX(0,IF($H1043="",TODAY(),$H1043)-$G1043))</f>
        <v/>
      </c>
    </row>
    <row r="1044">
      <c r="A1044" s="17" t="n"/>
      <c r="C1044" s="20">
        <f>IF($B1044="","",IFERROR(INDEX('Equipment register'!$B$2:$B$501,MATCH($B1044,'Equipment register'!$A$2:$A$501,0)),"Not in register"))</f>
        <v/>
      </c>
      <c r="G1044" s="17" t="n"/>
      <c r="H1044" s="17" t="n"/>
      <c r="L1044" s="21">
        <f>IF($A1044="","",IF($H1044="",TODAY(),$H1044)-$A1044)</f>
        <v/>
      </c>
      <c r="M1044" s="20">
        <f>IF($A1044="","",IF($H1044&lt;&gt;"","Returned",IF(AND($G1044&lt;&gt;"",TODAY()&gt;$G1044),"Overdue","Out")))</f>
        <v/>
      </c>
      <c r="N1044" s="21">
        <f>IF(OR($A1044="",$G1044=""),"",MAX(0,IF($H1044="",TODAY(),$H1044)-$G1044))</f>
        <v/>
      </c>
    </row>
    <row r="1045">
      <c r="A1045" s="17" t="n"/>
      <c r="C1045" s="20">
        <f>IF($B1045="","",IFERROR(INDEX('Equipment register'!$B$2:$B$501,MATCH($B1045,'Equipment register'!$A$2:$A$501,0)),"Not in register"))</f>
        <v/>
      </c>
      <c r="G1045" s="17" t="n"/>
      <c r="H1045" s="17" t="n"/>
      <c r="L1045" s="21">
        <f>IF($A1045="","",IF($H1045="",TODAY(),$H1045)-$A1045)</f>
        <v/>
      </c>
      <c r="M1045" s="20">
        <f>IF($A1045="","",IF($H1045&lt;&gt;"","Returned",IF(AND($G1045&lt;&gt;"",TODAY()&gt;$G1045),"Overdue","Out")))</f>
        <v/>
      </c>
      <c r="N1045" s="21">
        <f>IF(OR($A1045="",$G1045=""),"",MAX(0,IF($H1045="",TODAY(),$H1045)-$G1045))</f>
        <v/>
      </c>
    </row>
    <row r="1046">
      <c r="A1046" s="17" t="n"/>
      <c r="C1046" s="20">
        <f>IF($B1046="","",IFERROR(INDEX('Equipment register'!$B$2:$B$501,MATCH($B1046,'Equipment register'!$A$2:$A$501,0)),"Not in register"))</f>
        <v/>
      </c>
      <c r="G1046" s="17" t="n"/>
      <c r="H1046" s="17" t="n"/>
      <c r="L1046" s="21">
        <f>IF($A1046="","",IF($H1046="",TODAY(),$H1046)-$A1046)</f>
        <v/>
      </c>
      <c r="M1046" s="20">
        <f>IF($A1046="","",IF($H1046&lt;&gt;"","Returned",IF(AND($G1046&lt;&gt;"",TODAY()&gt;$G1046),"Overdue","Out")))</f>
        <v/>
      </c>
      <c r="N1046" s="21">
        <f>IF(OR($A1046="",$G1046=""),"",MAX(0,IF($H1046="",TODAY(),$H1046)-$G1046))</f>
        <v/>
      </c>
    </row>
    <row r="1047">
      <c r="A1047" s="17" t="n"/>
      <c r="C1047" s="20">
        <f>IF($B1047="","",IFERROR(INDEX('Equipment register'!$B$2:$B$501,MATCH($B1047,'Equipment register'!$A$2:$A$501,0)),"Not in register"))</f>
        <v/>
      </c>
      <c r="G1047" s="17" t="n"/>
      <c r="H1047" s="17" t="n"/>
      <c r="L1047" s="21">
        <f>IF($A1047="","",IF($H1047="",TODAY(),$H1047)-$A1047)</f>
        <v/>
      </c>
      <c r="M1047" s="20">
        <f>IF($A1047="","",IF($H1047&lt;&gt;"","Returned",IF(AND($G1047&lt;&gt;"",TODAY()&gt;$G1047),"Overdue","Out")))</f>
        <v/>
      </c>
      <c r="N1047" s="21">
        <f>IF(OR($A1047="",$G1047=""),"",MAX(0,IF($H1047="",TODAY(),$H1047)-$G1047))</f>
        <v/>
      </c>
    </row>
    <row r="1048">
      <c r="A1048" s="17" t="n"/>
      <c r="C1048" s="20">
        <f>IF($B1048="","",IFERROR(INDEX('Equipment register'!$B$2:$B$501,MATCH($B1048,'Equipment register'!$A$2:$A$501,0)),"Not in register"))</f>
        <v/>
      </c>
      <c r="G1048" s="17" t="n"/>
      <c r="H1048" s="17" t="n"/>
      <c r="L1048" s="21">
        <f>IF($A1048="","",IF($H1048="",TODAY(),$H1048)-$A1048)</f>
        <v/>
      </c>
      <c r="M1048" s="20">
        <f>IF($A1048="","",IF($H1048&lt;&gt;"","Returned",IF(AND($G1048&lt;&gt;"",TODAY()&gt;$G1048),"Overdue","Out")))</f>
        <v/>
      </c>
      <c r="N1048" s="21">
        <f>IF(OR($A1048="",$G1048=""),"",MAX(0,IF($H1048="",TODAY(),$H1048)-$G1048))</f>
        <v/>
      </c>
    </row>
    <row r="1049">
      <c r="A1049" s="17" t="n"/>
      <c r="C1049" s="20">
        <f>IF($B1049="","",IFERROR(INDEX('Equipment register'!$B$2:$B$501,MATCH($B1049,'Equipment register'!$A$2:$A$501,0)),"Not in register"))</f>
        <v/>
      </c>
      <c r="G1049" s="17" t="n"/>
      <c r="H1049" s="17" t="n"/>
      <c r="L1049" s="21">
        <f>IF($A1049="","",IF($H1049="",TODAY(),$H1049)-$A1049)</f>
        <v/>
      </c>
      <c r="M1049" s="20">
        <f>IF($A1049="","",IF($H1049&lt;&gt;"","Returned",IF(AND($G1049&lt;&gt;"",TODAY()&gt;$G1049),"Overdue","Out")))</f>
        <v/>
      </c>
      <c r="N1049" s="21">
        <f>IF(OR($A1049="",$G1049=""),"",MAX(0,IF($H1049="",TODAY(),$H1049)-$G1049))</f>
        <v/>
      </c>
    </row>
    <row r="1050">
      <c r="A1050" s="17" t="n"/>
      <c r="C1050" s="20">
        <f>IF($B1050="","",IFERROR(INDEX('Equipment register'!$B$2:$B$501,MATCH($B1050,'Equipment register'!$A$2:$A$501,0)),"Not in register"))</f>
        <v/>
      </c>
      <c r="G1050" s="17" t="n"/>
      <c r="H1050" s="17" t="n"/>
      <c r="L1050" s="21">
        <f>IF($A1050="","",IF($H1050="",TODAY(),$H1050)-$A1050)</f>
        <v/>
      </c>
      <c r="M1050" s="20">
        <f>IF($A1050="","",IF($H1050&lt;&gt;"","Returned",IF(AND($G1050&lt;&gt;"",TODAY()&gt;$G1050),"Overdue","Out")))</f>
        <v/>
      </c>
      <c r="N1050" s="21">
        <f>IF(OR($A1050="",$G1050=""),"",MAX(0,IF($H1050="",TODAY(),$H1050)-$G1050))</f>
        <v/>
      </c>
    </row>
    <row r="1051">
      <c r="A1051" s="17" t="n"/>
      <c r="C1051" s="20">
        <f>IF($B1051="","",IFERROR(INDEX('Equipment register'!$B$2:$B$501,MATCH($B1051,'Equipment register'!$A$2:$A$501,0)),"Not in register"))</f>
        <v/>
      </c>
      <c r="G1051" s="17" t="n"/>
      <c r="H1051" s="17" t="n"/>
      <c r="L1051" s="21">
        <f>IF($A1051="","",IF($H1051="",TODAY(),$H1051)-$A1051)</f>
        <v/>
      </c>
      <c r="M1051" s="20">
        <f>IF($A1051="","",IF($H1051&lt;&gt;"","Returned",IF(AND($G1051&lt;&gt;"",TODAY()&gt;$G1051),"Overdue","Out")))</f>
        <v/>
      </c>
      <c r="N1051" s="21">
        <f>IF(OR($A1051="",$G1051=""),"",MAX(0,IF($H1051="",TODAY(),$H1051)-$G1051))</f>
        <v/>
      </c>
    </row>
    <row r="1052">
      <c r="A1052" s="17" t="n"/>
      <c r="C1052" s="20">
        <f>IF($B1052="","",IFERROR(INDEX('Equipment register'!$B$2:$B$501,MATCH($B1052,'Equipment register'!$A$2:$A$501,0)),"Not in register"))</f>
        <v/>
      </c>
      <c r="G1052" s="17" t="n"/>
      <c r="H1052" s="17" t="n"/>
      <c r="L1052" s="21">
        <f>IF($A1052="","",IF($H1052="",TODAY(),$H1052)-$A1052)</f>
        <v/>
      </c>
      <c r="M1052" s="20">
        <f>IF($A1052="","",IF($H1052&lt;&gt;"","Returned",IF(AND($G1052&lt;&gt;"",TODAY()&gt;$G1052),"Overdue","Out")))</f>
        <v/>
      </c>
      <c r="N1052" s="21">
        <f>IF(OR($A1052="",$G1052=""),"",MAX(0,IF($H1052="",TODAY(),$H1052)-$G1052))</f>
        <v/>
      </c>
    </row>
    <row r="1053">
      <c r="A1053" s="17" t="n"/>
      <c r="C1053" s="20">
        <f>IF($B1053="","",IFERROR(INDEX('Equipment register'!$B$2:$B$501,MATCH($B1053,'Equipment register'!$A$2:$A$501,0)),"Not in register"))</f>
        <v/>
      </c>
      <c r="G1053" s="17" t="n"/>
      <c r="H1053" s="17" t="n"/>
      <c r="L1053" s="21">
        <f>IF($A1053="","",IF($H1053="",TODAY(),$H1053)-$A1053)</f>
        <v/>
      </c>
      <c r="M1053" s="20">
        <f>IF($A1053="","",IF($H1053&lt;&gt;"","Returned",IF(AND($G1053&lt;&gt;"",TODAY()&gt;$G1053),"Overdue","Out")))</f>
        <v/>
      </c>
      <c r="N1053" s="21">
        <f>IF(OR($A1053="",$G1053=""),"",MAX(0,IF($H1053="",TODAY(),$H1053)-$G1053))</f>
        <v/>
      </c>
    </row>
    <row r="1054">
      <c r="A1054" s="17" t="n"/>
      <c r="C1054" s="20">
        <f>IF($B1054="","",IFERROR(INDEX('Equipment register'!$B$2:$B$501,MATCH($B1054,'Equipment register'!$A$2:$A$501,0)),"Not in register"))</f>
        <v/>
      </c>
      <c r="G1054" s="17" t="n"/>
      <c r="H1054" s="17" t="n"/>
      <c r="L1054" s="21">
        <f>IF($A1054="","",IF($H1054="",TODAY(),$H1054)-$A1054)</f>
        <v/>
      </c>
      <c r="M1054" s="20">
        <f>IF($A1054="","",IF($H1054&lt;&gt;"","Returned",IF(AND($G1054&lt;&gt;"",TODAY()&gt;$G1054),"Overdue","Out")))</f>
        <v/>
      </c>
      <c r="N1054" s="21">
        <f>IF(OR($A1054="",$G1054=""),"",MAX(0,IF($H1054="",TODAY(),$H1054)-$G1054))</f>
        <v/>
      </c>
    </row>
    <row r="1055">
      <c r="A1055" s="17" t="n"/>
      <c r="C1055" s="20">
        <f>IF($B1055="","",IFERROR(INDEX('Equipment register'!$B$2:$B$501,MATCH($B1055,'Equipment register'!$A$2:$A$501,0)),"Not in register"))</f>
        <v/>
      </c>
      <c r="G1055" s="17" t="n"/>
      <c r="H1055" s="17" t="n"/>
      <c r="L1055" s="21">
        <f>IF($A1055="","",IF($H1055="",TODAY(),$H1055)-$A1055)</f>
        <v/>
      </c>
      <c r="M1055" s="20">
        <f>IF($A1055="","",IF($H1055&lt;&gt;"","Returned",IF(AND($G1055&lt;&gt;"",TODAY()&gt;$G1055),"Overdue","Out")))</f>
        <v/>
      </c>
      <c r="N1055" s="21">
        <f>IF(OR($A1055="",$G1055=""),"",MAX(0,IF($H1055="",TODAY(),$H1055)-$G1055))</f>
        <v/>
      </c>
    </row>
    <row r="1056">
      <c r="A1056" s="17" t="n"/>
      <c r="C1056" s="20">
        <f>IF($B1056="","",IFERROR(INDEX('Equipment register'!$B$2:$B$501,MATCH($B1056,'Equipment register'!$A$2:$A$501,0)),"Not in register"))</f>
        <v/>
      </c>
      <c r="G1056" s="17" t="n"/>
      <c r="H1056" s="17" t="n"/>
      <c r="L1056" s="21">
        <f>IF($A1056="","",IF($H1056="",TODAY(),$H1056)-$A1056)</f>
        <v/>
      </c>
      <c r="M1056" s="20">
        <f>IF($A1056="","",IF($H1056&lt;&gt;"","Returned",IF(AND($G1056&lt;&gt;"",TODAY()&gt;$G1056),"Overdue","Out")))</f>
        <v/>
      </c>
      <c r="N1056" s="21">
        <f>IF(OR($A1056="",$G1056=""),"",MAX(0,IF($H1056="",TODAY(),$H1056)-$G1056))</f>
        <v/>
      </c>
    </row>
    <row r="1057">
      <c r="A1057" s="17" t="n"/>
      <c r="C1057" s="20">
        <f>IF($B1057="","",IFERROR(INDEX('Equipment register'!$B$2:$B$501,MATCH($B1057,'Equipment register'!$A$2:$A$501,0)),"Not in register"))</f>
        <v/>
      </c>
      <c r="G1057" s="17" t="n"/>
      <c r="H1057" s="17" t="n"/>
      <c r="L1057" s="21">
        <f>IF($A1057="","",IF($H1057="",TODAY(),$H1057)-$A1057)</f>
        <v/>
      </c>
      <c r="M1057" s="20">
        <f>IF($A1057="","",IF($H1057&lt;&gt;"","Returned",IF(AND($G1057&lt;&gt;"",TODAY()&gt;$G1057),"Overdue","Out")))</f>
        <v/>
      </c>
      <c r="N1057" s="21">
        <f>IF(OR($A1057="",$G1057=""),"",MAX(0,IF($H1057="",TODAY(),$H1057)-$G1057))</f>
        <v/>
      </c>
    </row>
    <row r="1058">
      <c r="A1058" s="17" t="n"/>
      <c r="C1058" s="20">
        <f>IF($B1058="","",IFERROR(INDEX('Equipment register'!$B$2:$B$501,MATCH($B1058,'Equipment register'!$A$2:$A$501,0)),"Not in register"))</f>
        <v/>
      </c>
      <c r="G1058" s="17" t="n"/>
      <c r="H1058" s="17" t="n"/>
      <c r="L1058" s="21">
        <f>IF($A1058="","",IF($H1058="",TODAY(),$H1058)-$A1058)</f>
        <v/>
      </c>
      <c r="M1058" s="20">
        <f>IF($A1058="","",IF($H1058&lt;&gt;"","Returned",IF(AND($G1058&lt;&gt;"",TODAY()&gt;$G1058),"Overdue","Out")))</f>
        <v/>
      </c>
      <c r="N1058" s="21">
        <f>IF(OR($A1058="",$G1058=""),"",MAX(0,IF($H1058="",TODAY(),$H1058)-$G1058))</f>
        <v/>
      </c>
    </row>
    <row r="1059">
      <c r="A1059" s="17" t="n"/>
      <c r="C1059" s="20">
        <f>IF($B1059="","",IFERROR(INDEX('Equipment register'!$B$2:$B$501,MATCH($B1059,'Equipment register'!$A$2:$A$501,0)),"Not in register"))</f>
        <v/>
      </c>
      <c r="G1059" s="17" t="n"/>
      <c r="H1059" s="17" t="n"/>
      <c r="L1059" s="21">
        <f>IF($A1059="","",IF($H1059="",TODAY(),$H1059)-$A1059)</f>
        <v/>
      </c>
      <c r="M1059" s="20">
        <f>IF($A1059="","",IF($H1059&lt;&gt;"","Returned",IF(AND($G1059&lt;&gt;"",TODAY()&gt;$G1059),"Overdue","Out")))</f>
        <v/>
      </c>
      <c r="N1059" s="21">
        <f>IF(OR($A1059="",$G1059=""),"",MAX(0,IF($H1059="",TODAY(),$H1059)-$G1059))</f>
        <v/>
      </c>
    </row>
    <row r="1060">
      <c r="A1060" s="17" t="n"/>
      <c r="C1060" s="20">
        <f>IF($B1060="","",IFERROR(INDEX('Equipment register'!$B$2:$B$501,MATCH($B1060,'Equipment register'!$A$2:$A$501,0)),"Not in register"))</f>
        <v/>
      </c>
      <c r="G1060" s="17" t="n"/>
      <c r="H1060" s="17" t="n"/>
      <c r="L1060" s="21">
        <f>IF($A1060="","",IF($H1060="",TODAY(),$H1060)-$A1060)</f>
        <v/>
      </c>
      <c r="M1060" s="20">
        <f>IF($A1060="","",IF($H1060&lt;&gt;"","Returned",IF(AND($G1060&lt;&gt;"",TODAY()&gt;$G1060),"Overdue","Out")))</f>
        <v/>
      </c>
      <c r="N1060" s="21">
        <f>IF(OR($A1060="",$G1060=""),"",MAX(0,IF($H1060="",TODAY(),$H1060)-$G1060))</f>
        <v/>
      </c>
    </row>
    <row r="1061">
      <c r="A1061" s="17" t="n"/>
      <c r="C1061" s="20">
        <f>IF($B1061="","",IFERROR(INDEX('Equipment register'!$B$2:$B$501,MATCH($B1061,'Equipment register'!$A$2:$A$501,0)),"Not in register"))</f>
        <v/>
      </c>
      <c r="G1061" s="17" t="n"/>
      <c r="H1061" s="17" t="n"/>
      <c r="L1061" s="21">
        <f>IF($A1061="","",IF($H1061="",TODAY(),$H1061)-$A1061)</f>
        <v/>
      </c>
      <c r="M1061" s="20">
        <f>IF($A1061="","",IF($H1061&lt;&gt;"","Returned",IF(AND($G1061&lt;&gt;"",TODAY()&gt;$G1061),"Overdue","Out")))</f>
        <v/>
      </c>
      <c r="N1061" s="21">
        <f>IF(OR($A1061="",$G1061=""),"",MAX(0,IF($H1061="",TODAY(),$H1061)-$G1061))</f>
        <v/>
      </c>
    </row>
    <row r="1062">
      <c r="A1062" s="17" t="n"/>
      <c r="C1062" s="20">
        <f>IF($B1062="","",IFERROR(INDEX('Equipment register'!$B$2:$B$501,MATCH($B1062,'Equipment register'!$A$2:$A$501,0)),"Not in register"))</f>
        <v/>
      </c>
      <c r="G1062" s="17" t="n"/>
      <c r="H1062" s="17" t="n"/>
      <c r="L1062" s="21">
        <f>IF($A1062="","",IF($H1062="",TODAY(),$H1062)-$A1062)</f>
        <v/>
      </c>
      <c r="M1062" s="20">
        <f>IF($A1062="","",IF($H1062&lt;&gt;"","Returned",IF(AND($G1062&lt;&gt;"",TODAY()&gt;$G1062),"Overdue","Out")))</f>
        <v/>
      </c>
      <c r="N1062" s="21">
        <f>IF(OR($A1062="",$G1062=""),"",MAX(0,IF($H1062="",TODAY(),$H1062)-$G1062))</f>
        <v/>
      </c>
    </row>
    <row r="1063">
      <c r="A1063" s="17" t="n"/>
      <c r="C1063" s="20">
        <f>IF($B1063="","",IFERROR(INDEX('Equipment register'!$B$2:$B$501,MATCH($B1063,'Equipment register'!$A$2:$A$501,0)),"Not in register"))</f>
        <v/>
      </c>
      <c r="G1063" s="17" t="n"/>
      <c r="H1063" s="17" t="n"/>
      <c r="L1063" s="21">
        <f>IF($A1063="","",IF($H1063="",TODAY(),$H1063)-$A1063)</f>
        <v/>
      </c>
      <c r="M1063" s="20">
        <f>IF($A1063="","",IF($H1063&lt;&gt;"","Returned",IF(AND($G1063&lt;&gt;"",TODAY()&gt;$G1063),"Overdue","Out")))</f>
        <v/>
      </c>
      <c r="N1063" s="21">
        <f>IF(OR($A1063="",$G1063=""),"",MAX(0,IF($H1063="",TODAY(),$H1063)-$G1063))</f>
        <v/>
      </c>
    </row>
    <row r="1064">
      <c r="A1064" s="17" t="n"/>
      <c r="C1064" s="20">
        <f>IF($B1064="","",IFERROR(INDEX('Equipment register'!$B$2:$B$501,MATCH($B1064,'Equipment register'!$A$2:$A$501,0)),"Not in register"))</f>
        <v/>
      </c>
      <c r="G1064" s="17" t="n"/>
      <c r="H1064" s="17" t="n"/>
      <c r="L1064" s="21">
        <f>IF($A1064="","",IF($H1064="",TODAY(),$H1064)-$A1064)</f>
        <v/>
      </c>
      <c r="M1064" s="20">
        <f>IF($A1064="","",IF($H1064&lt;&gt;"","Returned",IF(AND($G1064&lt;&gt;"",TODAY()&gt;$G1064),"Overdue","Out")))</f>
        <v/>
      </c>
      <c r="N1064" s="21">
        <f>IF(OR($A1064="",$G1064=""),"",MAX(0,IF($H1064="",TODAY(),$H1064)-$G1064))</f>
        <v/>
      </c>
    </row>
    <row r="1065">
      <c r="A1065" s="17" t="n"/>
      <c r="C1065" s="20">
        <f>IF($B1065="","",IFERROR(INDEX('Equipment register'!$B$2:$B$501,MATCH($B1065,'Equipment register'!$A$2:$A$501,0)),"Not in register"))</f>
        <v/>
      </c>
      <c r="G1065" s="17" t="n"/>
      <c r="H1065" s="17" t="n"/>
      <c r="L1065" s="21">
        <f>IF($A1065="","",IF($H1065="",TODAY(),$H1065)-$A1065)</f>
        <v/>
      </c>
      <c r="M1065" s="20">
        <f>IF($A1065="","",IF($H1065&lt;&gt;"","Returned",IF(AND($G1065&lt;&gt;"",TODAY()&gt;$G1065),"Overdue","Out")))</f>
        <v/>
      </c>
      <c r="N1065" s="21">
        <f>IF(OR($A1065="",$G1065=""),"",MAX(0,IF($H1065="",TODAY(),$H1065)-$G1065))</f>
        <v/>
      </c>
    </row>
    <row r="1066">
      <c r="A1066" s="17" t="n"/>
      <c r="C1066" s="20">
        <f>IF($B1066="","",IFERROR(INDEX('Equipment register'!$B$2:$B$501,MATCH($B1066,'Equipment register'!$A$2:$A$501,0)),"Not in register"))</f>
        <v/>
      </c>
      <c r="G1066" s="17" t="n"/>
      <c r="H1066" s="17" t="n"/>
      <c r="L1066" s="21">
        <f>IF($A1066="","",IF($H1066="",TODAY(),$H1066)-$A1066)</f>
        <v/>
      </c>
      <c r="M1066" s="20">
        <f>IF($A1066="","",IF($H1066&lt;&gt;"","Returned",IF(AND($G1066&lt;&gt;"",TODAY()&gt;$G1066),"Overdue","Out")))</f>
        <v/>
      </c>
      <c r="N1066" s="21">
        <f>IF(OR($A1066="",$G1066=""),"",MAX(0,IF($H1066="",TODAY(),$H1066)-$G1066))</f>
        <v/>
      </c>
    </row>
    <row r="1067">
      <c r="A1067" s="17" t="n"/>
      <c r="C1067" s="20">
        <f>IF($B1067="","",IFERROR(INDEX('Equipment register'!$B$2:$B$501,MATCH($B1067,'Equipment register'!$A$2:$A$501,0)),"Not in register"))</f>
        <v/>
      </c>
      <c r="G1067" s="17" t="n"/>
      <c r="H1067" s="17" t="n"/>
      <c r="L1067" s="21">
        <f>IF($A1067="","",IF($H1067="",TODAY(),$H1067)-$A1067)</f>
        <v/>
      </c>
      <c r="M1067" s="20">
        <f>IF($A1067="","",IF($H1067&lt;&gt;"","Returned",IF(AND($G1067&lt;&gt;"",TODAY()&gt;$G1067),"Overdue","Out")))</f>
        <v/>
      </c>
      <c r="N1067" s="21">
        <f>IF(OR($A1067="",$G1067=""),"",MAX(0,IF($H1067="",TODAY(),$H1067)-$G1067))</f>
        <v/>
      </c>
    </row>
    <row r="1068">
      <c r="A1068" s="17" t="n"/>
      <c r="C1068" s="20">
        <f>IF($B1068="","",IFERROR(INDEX('Equipment register'!$B$2:$B$501,MATCH($B1068,'Equipment register'!$A$2:$A$501,0)),"Not in register"))</f>
        <v/>
      </c>
      <c r="G1068" s="17" t="n"/>
      <c r="H1068" s="17" t="n"/>
      <c r="L1068" s="21">
        <f>IF($A1068="","",IF($H1068="",TODAY(),$H1068)-$A1068)</f>
        <v/>
      </c>
      <c r="M1068" s="20">
        <f>IF($A1068="","",IF($H1068&lt;&gt;"","Returned",IF(AND($G1068&lt;&gt;"",TODAY()&gt;$G1068),"Overdue","Out")))</f>
        <v/>
      </c>
      <c r="N1068" s="21">
        <f>IF(OR($A1068="",$G1068=""),"",MAX(0,IF($H1068="",TODAY(),$H1068)-$G1068))</f>
        <v/>
      </c>
    </row>
    <row r="1069">
      <c r="A1069" s="17" t="n"/>
      <c r="C1069" s="20">
        <f>IF($B1069="","",IFERROR(INDEX('Equipment register'!$B$2:$B$501,MATCH($B1069,'Equipment register'!$A$2:$A$501,0)),"Not in register"))</f>
        <v/>
      </c>
      <c r="G1069" s="17" t="n"/>
      <c r="H1069" s="17" t="n"/>
      <c r="L1069" s="21">
        <f>IF($A1069="","",IF($H1069="",TODAY(),$H1069)-$A1069)</f>
        <v/>
      </c>
      <c r="M1069" s="20">
        <f>IF($A1069="","",IF($H1069&lt;&gt;"","Returned",IF(AND($G1069&lt;&gt;"",TODAY()&gt;$G1069),"Overdue","Out")))</f>
        <v/>
      </c>
      <c r="N1069" s="21">
        <f>IF(OR($A1069="",$G1069=""),"",MAX(0,IF($H1069="",TODAY(),$H1069)-$G1069))</f>
        <v/>
      </c>
    </row>
    <row r="1070">
      <c r="A1070" s="17" t="n"/>
      <c r="C1070" s="20">
        <f>IF($B1070="","",IFERROR(INDEX('Equipment register'!$B$2:$B$501,MATCH($B1070,'Equipment register'!$A$2:$A$501,0)),"Not in register"))</f>
        <v/>
      </c>
      <c r="G1070" s="17" t="n"/>
      <c r="H1070" s="17" t="n"/>
      <c r="L1070" s="21">
        <f>IF($A1070="","",IF($H1070="",TODAY(),$H1070)-$A1070)</f>
        <v/>
      </c>
      <c r="M1070" s="20">
        <f>IF($A1070="","",IF($H1070&lt;&gt;"","Returned",IF(AND($G1070&lt;&gt;"",TODAY()&gt;$G1070),"Overdue","Out")))</f>
        <v/>
      </c>
      <c r="N1070" s="21">
        <f>IF(OR($A1070="",$G1070=""),"",MAX(0,IF($H1070="",TODAY(),$H1070)-$G1070))</f>
        <v/>
      </c>
    </row>
    <row r="1071">
      <c r="A1071" s="17" t="n"/>
      <c r="C1071" s="20">
        <f>IF($B1071="","",IFERROR(INDEX('Equipment register'!$B$2:$B$501,MATCH($B1071,'Equipment register'!$A$2:$A$501,0)),"Not in register"))</f>
        <v/>
      </c>
      <c r="G1071" s="17" t="n"/>
      <c r="H1071" s="17" t="n"/>
      <c r="L1071" s="21">
        <f>IF($A1071="","",IF($H1071="",TODAY(),$H1071)-$A1071)</f>
        <v/>
      </c>
      <c r="M1071" s="20">
        <f>IF($A1071="","",IF($H1071&lt;&gt;"","Returned",IF(AND($G1071&lt;&gt;"",TODAY()&gt;$G1071),"Overdue","Out")))</f>
        <v/>
      </c>
      <c r="N1071" s="21">
        <f>IF(OR($A1071="",$G1071=""),"",MAX(0,IF($H1071="",TODAY(),$H1071)-$G1071))</f>
        <v/>
      </c>
    </row>
    <row r="1072">
      <c r="A1072" s="17" t="n"/>
      <c r="C1072" s="20">
        <f>IF($B1072="","",IFERROR(INDEX('Equipment register'!$B$2:$B$501,MATCH($B1072,'Equipment register'!$A$2:$A$501,0)),"Not in register"))</f>
        <v/>
      </c>
      <c r="G1072" s="17" t="n"/>
      <c r="H1072" s="17" t="n"/>
      <c r="L1072" s="21">
        <f>IF($A1072="","",IF($H1072="",TODAY(),$H1072)-$A1072)</f>
        <v/>
      </c>
      <c r="M1072" s="20">
        <f>IF($A1072="","",IF($H1072&lt;&gt;"","Returned",IF(AND($G1072&lt;&gt;"",TODAY()&gt;$G1072),"Overdue","Out")))</f>
        <v/>
      </c>
      <c r="N1072" s="21">
        <f>IF(OR($A1072="",$G1072=""),"",MAX(0,IF($H1072="",TODAY(),$H1072)-$G1072))</f>
        <v/>
      </c>
    </row>
    <row r="1073">
      <c r="A1073" s="17" t="n"/>
      <c r="C1073" s="20">
        <f>IF($B1073="","",IFERROR(INDEX('Equipment register'!$B$2:$B$501,MATCH($B1073,'Equipment register'!$A$2:$A$501,0)),"Not in register"))</f>
        <v/>
      </c>
      <c r="G1073" s="17" t="n"/>
      <c r="H1073" s="17" t="n"/>
      <c r="L1073" s="21">
        <f>IF($A1073="","",IF($H1073="",TODAY(),$H1073)-$A1073)</f>
        <v/>
      </c>
      <c r="M1073" s="20">
        <f>IF($A1073="","",IF($H1073&lt;&gt;"","Returned",IF(AND($G1073&lt;&gt;"",TODAY()&gt;$G1073),"Overdue","Out")))</f>
        <v/>
      </c>
      <c r="N1073" s="21">
        <f>IF(OR($A1073="",$G1073=""),"",MAX(0,IF($H1073="",TODAY(),$H1073)-$G1073))</f>
        <v/>
      </c>
    </row>
    <row r="1074">
      <c r="A1074" s="17" t="n"/>
      <c r="C1074" s="20">
        <f>IF($B1074="","",IFERROR(INDEX('Equipment register'!$B$2:$B$501,MATCH($B1074,'Equipment register'!$A$2:$A$501,0)),"Not in register"))</f>
        <v/>
      </c>
      <c r="G1074" s="17" t="n"/>
      <c r="H1074" s="17" t="n"/>
      <c r="L1074" s="21">
        <f>IF($A1074="","",IF($H1074="",TODAY(),$H1074)-$A1074)</f>
        <v/>
      </c>
      <c r="M1074" s="20">
        <f>IF($A1074="","",IF($H1074&lt;&gt;"","Returned",IF(AND($G1074&lt;&gt;"",TODAY()&gt;$G1074),"Overdue","Out")))</f>
        <v/>
      </c>
      <c r="N1074" s="21">
        <f>IF(OR($A1074="",$G1074=""),"",MAX(0,IF($H1074="",TODAY(),$H1074)-$G1074))</f>
        <v/>
      </c>
    </row>
    <row r="1075">
      <c r="A1075" s="17" t="n"/>
      <c r="C1075" s="20">
        <f>IF($B1075="","",IFERROR(INDEX('Equipment register'!$B$2:$B$501,MATCH($B1075,'Equipment register'!$A$2:$A$501,0)),"Not in register"))</f>
        <v/>
      </c>
      <c r="G1075" s="17" t="n"/>
      <c r="H1075" s="17" t="n"/>
      <c r="L1075" s="21">
        <f>IF($A1075="","",IF($H1075="",TODAY(),$H1075)-$A1075)</f>
        <v/>
      </c>
      <c r="M1075" s="20">
        <f>IF($A1075="","",IF($H1075&lt;&gt;"","Returned",IF(AND($G1075&lt;&gt;"",TODAY()&gt;$G1075),"Overdue","Out")))</f>
        <v/>
      </c>
      <c r="N1075" s="21">
        <f>IF(OR($A1075="",$G1075=""),"",MAX(0,IF($H1075="",TODAY(),$H1075)-$G1075))</f>
        <v/>
      </c>
    </row>
    <row r="1076">
      <c r="A1076" s="17" t="n"/>
      <c r="C1076" s="20">
        <f>IF($B1076="","",IFERROR(INDEX('Equipment register'!$B$2:$B$501,MATCH($B1076,'Equipment register'!$A$2:$A$501,0)),"Not in register"))</f>
        <v/>
      </c>
      <c r="G1076" s="17" t="n"/>
      <c r="H1076" s="17" t="n"/>
      <c r="L1076" s="21">
        <f>IF($A1076="","",IF($H1076="",TODAY(),$H1076)-$A1076)</f>
        <v/>
      </c>
      <c r="M1076" s="20">
        <f>IF($A1076="","",IF($H1076&lt;&gt;"","Returned",IF(AND($G1076&lt;&gt;"",TODAY()&gt;$G1076),"Overdue","Out")))</f>
        <v/>
      </c>
      <c r="N1076" s="21">
        <f>IF(OR($A1076="",$G1076=""),"",MAX(0,IF($H1076="",TODAY(),$H1076)-$G1076))</f>
        <v/>
      </c>
    </row>
    <row r="1077">
      <c r="A1077" s="17" t="n"/>
      <c r="C1077" s="20">
        <f>IF($B1077="","",IFERROR(INDEX('Equipment register'!$B$2:$B$501,MATCH($B1077,'Equipment register'!$A$2:$A$501,0)),"Not in register"))</f>
        <v/>
      </c>
      <c r="G1077" s="17" t="n"/>
      <c r="H1077" s="17" t="n"/>
      <c r="L1077" s="21">
        <f>IF($A1077="","",IF($H1077="",TODAY(),$H1077)-$A1077)</f>
        <v/>
      </c>
      <c r="M1077" s="20">
        <f>IF($A1077="","",IF($H1077&lt;&gt;"","Returned",IF(AND($G1077&lt;&gt;"",TODAY()&gt;$G1077),"Overdue","Out")))</f>
        <v/>
      </c>
      <c r="N1077" s="21">
        <f>IF(OR($A1077="",$G1077=""),"",MAX(0,IF($H1077="",TODAY(),$H1077)-$G1077))</f>
        <v/>
      </c>
    </row>
    <row r="1078">
      <c r="A1078" s="17" t="n"/>
      <c r="C1078" s="20">
        <f>IF($B1078="","",IFERROR(INDEX('Equipment register'!$B$2:$B$501,MATCH($B1078,'Equipment register'!$A$2:$A$501,0)),"Not in register"))</f>
        <v/>
      </c>
      <c r="G1078" s="17" t="n"/>
      <c r="H1078" s="17" t="n"/>
      <c r="L1078" s="21">
        <f>IF($A1078="","",IF($H1078="",TODAY(),$H1078)-$A1078)</f>
        <v/>
      </c>
      <c r="M1078" s="20">
        <f>IF($A1078="","",IF($H1078&lt;&gt;"","Returned",IF(AND($G1078&lt;&gt;"",TODAY()&gt;$G1078),"Overdue","Out")))</f>
        <v/>
      </c>
      <c r="N1078" s="21">
        <f>IF(OR($A1078="",$G1078=""),"",MAX(0,IF($H1078="",TODAY(),$H1078)-$G1078))</f>
        <v/>
      </c>
    </row>
    <row r="1079">
      <c r="A1079" s="17" t="n"/>
      <c r="C1079" s="20">
        <f>IF($B1079="","",IFERROR(INDEX('Equipment register'!$B$2:$B$501,MATCH($B1079,'Equipment register'!$A$2:$A$501,0)),"Not in register"))</f>
        <v/>
      </c>
      <c r="G1079" s="17" t="n"/>
      <c r="H1079" s="17" t="n"/>
      <c r="L1079" s="21">
        <f>IF($A1079="","",IF($H1079="",TODAY(),$H1079)-$A1079)</f>
        <v/>
      </c>
      <c r="M1079" s="20">
        <f>IF($A1079="","",IF($H1079&lt;&gt;"","Returned",IF(AND($G1079&lt;&gt;"",TODAY()&gt;$G1079),"Overdue","Out")))</f>
        <v/>
      </c>
      <c r="N1079" s="21">
        <f>IF(OR($A1079="",$G1079=""),"",MAX(0,IF($H1079="",TODAY(),$H1079)-$G1079))</f>
        <v/>
      </c>
    </row>
    <row r="1080">
      <c r="A1080" s="17" t="n"/>
      <c r="C1080" s="20">
        <f>IF($B1080="","",IFERROR(INDEX('Equipment register'!$B$2:$B$501,MATCH($B1080,'Equipment register'!$A$2:$A$501,0)),"Not in register"))</f>
        <v/>
      </c>
      <c r="G1080" s="17" t="n"/>
      <c r="H1080" s="17" t="n"/>
      <c r="L1080" s="21">
        <f>IF($A1080="","",IF($H1080="",TODAY(),$H1080)-$A1080)</f>
        <v/>
      </c>
      <c r="M1080" s="20">
        <f>IF($A1080="","",IF($H1080&lt;&gt;"","Returned",IF(AND($G1080&lt;&gt;"",TODAY()&gt;$G1080),"Overdue","Out")))</f>
        <v/>
      </c>
      <c r="N1080" s="21">
        <f>IF(OR($A1080="",$G1080=""),"",MAX(0,IF($H1080="",TODAY(),$H1080)-$G1080))</f>
        <v/>
      </c>
    </row>
    <row r="1081">
      <c r="A1081" s="17" t="n"/>
      <c r="C1081" s="20">
        <f>IF($B1081="","",IFERROR(INDEX('Equipment register'!$B$2:$B$501,MATCH($B1081,'Equipment register'!$A$2:$A$501,0)),"Not in register"))</f>
        <v/>
      </c>
      <c r="G1081" s="17" t="n"/>
      <c r="H1081" s="17" t="n"/>
      <c r="L1081" s="21">
        <f>IF($A1081="","",IF($H1081="",TODAY(),$H1081)-$A1081)</f>
        <v/>
      </c>
      <c r="M1081" s="20">
        <f>IF($A1081="","",IF($H1081&lt;&gt;"","Returned",IF(AND($G1081&lt;&gt;"",TODAY()&gt;$G1081),"Overdue","Out")))</f>
        <v/>
      </c>
      <c r="N1081" s="21">
        <f>IF(OR($A1081="",$G1081=""),"",MAX(0,IF($H1081="",TODAY(),$H1081)-$G1081))</f>
        <v/>
      </c>
    </row>
    <row r="1082">
      <c r="A1082" s="17" t="n"/>
      <c r="C1082" s="20">
        <f>IF($B1082="","",IFERROR(INDEX('Equipment register'!$B$2:$B$501,MATCH($B1082,'Equipment register'!$A$2:$A$501,0)),"Not in register"))</f>
        <v/>
      </c>
      <c r="G1082" s="17" t="n"/>
      <c r="H1082" s="17" t="n"/>
      <c r="L1082" s="21">
        <f>IF($A1082="","",IF($H1082="",TODAY(),$H1082)-$A1082)</f>
        <v/>
      </c>
      <c r="M1082" s="20">
        <f>IF($A1082="","",IF($H1082&lt;&gt;"","Returned",IF(AND($G1082&lt;&gt;"",TODAY()&gt;$G1082),"Overdue","Out")))</f>
        <v/>
      </c>
      <c r="N1082" s="21">
        <f>IF(OR($A1082="",$G1082=""),"",MAX(0,IF($H1082="",TODAY(),$H1082)-$G1082))</f>
        <v/>
      </c>
    </row>
    <row r="1083">
      <c r="A1083" s="17" t="n"/>
      <c r="C1083" s="20">
        <f>IF($B1083="","",IFERROR(INDEX('Equipment register'!$B$2:$B$501,MATCH($B1083,'Equipment register'!$A$2:$A$501,0)),"Not in register"))</f>
        <v/>
      </c>
      <c r="G1083" s="17" t="n"/>
      <c r="H1083" s="17" t="n"/>
      <c r="L1083" s="21">
        <f>IF($A1083="","",IF($H1083="",TODAY(),$H1083)-$A1083)</f>
        <v/>
      </c>
      <c r="M1083" s="20">
        <f>IF($A1083="","",IF($H1083&lt;&gt;"","Returned",IF(AND($G1083&lt;&gt;"",TODAY()&gt;$G1083),"Overdue","Out")))</f>
        <v/>
      </c>
      <c r="N1083" s="21">
        <f>IF(OR($A1083="",$G1083=""),"",MAX(0,IF($H1083="",TODAY(),$H1083)-$G1083))</f>
        <v/>
      </c>
    </row>
    <row r="1084">
      <c r="A1084" s="17" t="n"/>
      <c r="C1084" s="20">
        <f>IF($B1084="","",IFERROR(INDEX('Equipment register'!$B$2:$B$501,MATCH($B1084,'Equipment register'!$A$2:$A$501,0)),"Not in register"))</f>
        <v/>
      </c>
      <c r="G1084" s="17" t="n"/>
      <c r="H1084" s="17" t="n"/>
      <c r="L1084" s="21">
        <f>IF($A1084="","",IF($H1084="",TODAY(),$H1084)-$A1084)</f>
        <v/>
      </c>
      <c r="M1084" s="20">
        <f>IF($A1084="","",IF($H1084&lt;&gt;"","Returned",IF(AND($G1084&lt;&gt;"",TODAY()&gt;$G1084),"Overdue","Out")))</f>
        <v/>
      </c>
      <c r="N1084" s="21">
        <f>IF(OR($A1084="",$G1084=""),"",MAX(0,IF($H1084="",TODAY(),$H1084)-$G1084))</f>
        <v/>
      </c>
    </row>
    <row r="1085">
      <c r="A1085" s="17" t="n"/>
      <c r="C1085" s="20">
        <f>IF($B1085="","",IFERROR(INDEX('Equipment register'!$B$2:$B$501,MATCH($B1085,'Equipment register'!$A$2:$A$501,0)),"Not in register"))</f>
        <v/>
      </c>
      <c r="G1085" s="17" t="n"/>
      <c r="H1085" s="17" t="n"/>
      <c r="L1085" s="21">
        <f>IF($A1085="","",IF($H1085="",TODAY(),$H1085)-$A1085)</f>
        <v/>
      </c>
      <c r="M1085" s="20">
        <f>IF($A1085="","",IF($H1085&lt;&gt;"","Returned",IF(AND($G1085&lt;&gt;"",TODAY()&gt;$G1085),"Overdue","Out")))</f>
        <v/>
      </c>
      <c r="N1085" s="21">
        <f>IF(OR($A1085="",$G1085=""),"",MAX(0,IF($H1085="",TODAY(),$H1085)-$G1085))</f>
        <v/>
      </c>
    </row>
    <row r="1086">
      <c r="A1086" s="17" t="n"/>
      <c r="C1086" s="20">
        <f>IF($B1086="","",IFERROR(INDEX('Equipment register'!$B$2:$B$501,MATCH($B1086,'Equipment register'!$A$2:$A$501,0)),"Not in register"))</f>
        <v/>
      </c>
      <c r="G1086" s="17" t="n"/>
      <c r="H1086" s="17" t="n"/>
      <c r="L1086" s="21">
        <f>IF($A1086="","",IF($H1086="",TODAY(),$H1086)-$A1086)</f>
        <v/>
      </c>
      <c r="M1086" s="20">
        <f>IF($A1086="","",IF($H1086&lt;&gt;"","Returned",IF(AND($G1086&lt;&gt;"",TODAY()&gt;$G1086),"Overdue","Out")))</f>
        <v/>
      </c>
      <c r="N1086" s="21">
        <f>IF(OR($A1086="",$G1086=""),"",MAX(0,IF($H1086="",TODAY(),$H1086)-$G1086))</f>
        <v/>
      </c>
    </row>
    <row r="1087">
      <c r="A1087" s="17" t="n"/>
      <c r="C1087" s="20">
        <f>IF($B1087="","",IFERROR(INDEX('Equipment register'!$B$2:$B$501,MATCH($B1087,'Equipment register'!$A$2:$A$501,0)),"Not in register"))</f>
        <v/>
      </c>
      <c r="G1087" s="17" t="n"/>
      <c r="H1087" s="17" t="n"/>
      <c r="L1087" s="21">
        <f>IF($A1087="","",IF($H1087="",TODAY(),$H1087)-$A1087)</f>
        <v/>
      </c>
      <c r="M1087" s="20">
        <f>IF($A1087="","",IF($H1087&lt;&gt;"","Returned",IF(AND($G1087&lt;&gt;"",TODAY()&gt;$G1087),"Overdue","Out")))</f>
        <v/>
      </c>
      <c r="N1087" s="21">
        <f>IF(OR($A1087="",$G1087=""),"",MAX(0,IF($H1087="",TODAY(),$H1087)-$G1087))</f>
        <v/>
      </c>
    </row>
    <row r="1088">
      <c r="A1088" s="17" t="n"/>
      <c r="C1088" s="20">
        <f>IF($B1088="","",IFERROR(INDEX('Equipment register'!$B$2:$B$501,MATCH($B1088,'Equipment register'!$A$2:$A$501,0)),"Not in register"))</f>
        <v/>
      </c>
      <c r="G1088" s="17" t="n"/>
      <c r="H1088" s="17" t="n"/>
      <c r="L1088" s="21">
        <f>IF($A1088="","",IF($H1088="",TODAY(),$H1088)-$A1088)</f>
        <v/>
      </c>
      <c r="M1088" s="20">
        <f>IF($A1088="","",IF($H1088&lt;&gt;"","Returned",IF(AND($G1088&lt;&gt;"",TODAY()&gt;$G1088),"Overdue","Out")))</f>
        <v/>
      </c>
      <c r="N1088" s="21">
        <f>IF(OR($A1088="",$G1088=""),"",MAX(0,IF($H1088="",TODAY(),$H1088)-$G1088))</f>
        <v/>
      </c>
    </row>
    <row r="1089">
      <c r="A1089" s="17" t="n"/>
      <c r="C1089" s="20">
        <f>IF($B1089="","",IFERROR(INDEX('Equipment register'!$B$2:$B$501,MATCH($B1089,'Equipment register'!$A$2:$A$501,0)),"Not in register"))</f>
        <v/>
      </c>
      <c r="G1089" s="17" t="n"/>
      <c r="H1089" s="17" t="n"/>
      <c r="L1089" s="21">
        <f>IF($A1089="","",IF($H1089="",TODAY(),$H1089)-$A1089)</f>
        <v/>
      </c>
      <c r="M1089" s="20">
        <f>IF($A1089="","",IF($H1089&lt;&gt;"","Returned",IF(AND($G1089&lt;&gt;"",TODAY()&gt;$G1089),"Overdue","Out")))</f>
        <v/>
      </c>
      <c r="N1089" s="21">
        <f>IF(OR($A1089="",$G1089=""),"",MAX(0,IF($H1089="",TODAY(),$H1089)-$G1089))</f>
        <v/>
      </c>
    </row>
    <row r="1090">
      <c r="A1090" s="17" t="n"/>
      <c r="C1090" s="20">
        <f>IF($B1090="","",IFERROR(INDEX('Equipment register'!$B$2:$B$501,MATCH($B1090,'Equipment register'!$A$2:$A$501,0)),"Not in register"))</f>
        <v/>
      </c>
      <c r="G1090" s="17" t="n"/>
      <c r="H1090" s="17" t="n"/>
      <c r="L1090" s="21">
        <f>IF($A1090="","",IF($H1090="",TODAY(),$H1090)-$A1090)</f>
        <v/>
      </c>
      <c r="M1090" s="20">
        <f>IF($A1090="","",IF($H1090&lt;&gt;"","Returned",IF(AND($G1090&lt;&gt;"",TODAY()&gt;$G1090),"Overdue","Out")))</f>
        <v/>
      </c>
      <c r="N1090" s="21">
        <f>IF(OR($A1090="",$G1090=""),"",MAX(0,IF($H1090="",TODAY(),$H1090)-$G1090))</f>
        <v/>
      </c>
    </row>
    <row r="1091">
      <c r="A1091" s="17" t="n"/>
      <c r="C1091" s="20">
        <f>IF($B1091="","",IFERROR(INDEX('Equipment register'!$B$2:$B$501,MATCH($B1091,'Equipment register'!$A$2:$A$501,0)),"Not in register"))</f>
        <v/>
      </c>
      <c r="G1091" s="17" t="n"/>
      <c r="H1091" s="17" t="n"/>
      <c r="L1091" s="21">
        <f>IF($A1091="","",IF($H1091="",TODAY(),$H1091)-$A1091)</f>
        <v/>
      </c>
      <c r="M1091" s="20">
        <f>IF($A1091="","",IF($H1091&lt;&gt;"","Returned",IF(AND($G1091&lt;&gt;"",TODAY()&gt;$G1091),"Overdue","Out")))</f>
        <v/>
      </c>
      <c r="N1091" s="21">
        <f>IF(OR($A1091="",$G1091=""),"",MAX(0,IF($H1091="",TODAY(),$H1091)-$G1091))</f>
        <v/>
      </c>
    </row>
    <row r="1092">
      <c r="A1092" s="17" t="n"/>
      <c r="C1092" s="20">
        <f>IF($B1092="","",IFERROR(INDEX('Equipment register'!$B$2:$B$501,MATCH($B1092,'Equipment register'!$A$2:$A$501,0)),"Not in register"))</f>
        <v/>
      </c>
      <c r="G1092" s="17" t="n"/>
      <c r="H1092" s="17" t="n"/>
      <c r="L1092" s="21">
        <f>IF($A1092="","",IF($H1092="",TODAY(),$H1092)-$A1092)</f>
        <v/>
      </c>
      <c r="M1092" s="20">
        <f>IF($A1092="","",IF($H1092&lt;&gt;"","Returned",IF(AND($G1092&lt;&gt;"",TODAY()&gt;$G1092),"Overdue","Out")))</f>
        <v/>
      </c>
      <c r="N1092" s="21">
        <f>IF(OR($A1092="",$G1092=""),"",MAX(0,IF($H1092="",TODAY(),$H1092)-$G1092))</f>
        <v/>
      </c>
    </row>
    <row r="1093">
      <c r="A1093" s="17" t="n"/>
      <c r="C1093" s="20">
        <f>IF($B1093="","",IFERROR(INDEX('Equipment register'!$B$2:$B$501,MATCH($B1093,'Equipment register'!$A$2:$A$501,0)),"Not in register"))</f>
        <v/>
      </c>
      <c r="G1093" s="17" t="n"/>
      <c r="H1093" s="17" t="n"/>
      <c r="L1093" s="21">
        <f>IF($A1093="","",IF($H1093="",TODAY(),$H1093)-$A1093)</f>
        <v/>
      </c>
      <c r="M1093" s="20">
        <f>IF($A1093="","",IF($H1093&lt;&gt;"","Returned",IF(AND($G1093&lt;&gt;"",TODAY()&gt;$G1093),"Overdue","Out")))</f>
        <v/>
      </c>
      <c r="N1093" s="21">
        <f>IF(OR($A1093="",$G1093=""),"",MAX(0,IF($H1093="",TODAY(),$H1093)-$G1093))</f>
        <v/>
      </c>
    </row>
    <row r="1094">
      <c r="A1094" s="17" t="n"/>
      <c r="C1094" s="20">
        <f>IF($B1094="","",IFERROR(INDEX('Equipment register'!$B$2:$B$501,MATCH($B1094,'Equipment register'!$A$2:$A$501,0)),"Not in register"))</f>
        <v/>
      </c>
      <c r="G1094" s="17" t="n"/>
      <c r="H1094" s="17" t="n"/>
      <c r="L1094" s="21">
        <f>IF($A1094="","",IF($H1094="",TODAY(),$H1094)-$A1094)</f>
        <v/>
      </c>
      <c r="M1094" s="20">
        <f>IF($A1094="","",IF($H1094&lt;&gt;"","Returned",IF(AND($G1094&lt;&gt;"",TODAY()&gt;$G1094),"Overdue","Out")))</f>
        <v/>
      </c>
      <c r="N1094" s="21">
        <f>IF(OR($A1094="",$G1094=""),"",MAX(0,IF($H1094="",TODAY(),$H1094)-$G1094))</f>
        <v/>
      </c>
    </row>
    <row r="1095">
      <c r="A1095" s="17" t="n"/>
      <c r="C1095" s="20">
        <f>IF($B1095="","",IFERROR(INDEX('Equipment register'!$B$2:$B$501,MATCH($B1095,'Equipment register'!$A$2:$A$501,0)),"Not in register"))</f>
        <v/>
      </c>
      <c r="G1095" s="17" t="n"/>
      <c r="H1095" s="17" t="n"/>
      <c r="L1095" s="21">
        <f>IF($A1095="","",IF($H1095="",TODAY(),$H1095)-$A1095)</f>
        <v/>
      </c>
      <c r="M1095" s="20">
        <f>IF($A1095="","",IF($H1095&lt;&gt;"","Returned",IF(AND($G1095&lt;&gt;"",TODAY()&gt;$G1095),"Overdue","Out")))</f>
        <v/>
      </c>
      <c r="N1095" s="21">
        <f>IF(OR($A1095="",$G1095=""),"",MAX(0,IF($H1095="",TODAY(),$H1095)-$G1095))</f>
        <v/>
      </c>
    </row>
    <row r="1096">
      <c r="A1096" s="17" t="n"/>
      <c r="C1096" s="20">
        <f>IF($B1096="","",IFERROR(INDEX('Equipment register'!$B$2:$B$501,MATCH($B1096,'Equipment register'!$A$2:$A$501,0)),"Not in register"))</f>
        <v/>
      </c>
      <c r="G1096" s="17" t="n"/>
      <c r="H1096" s="17" t="n"/>
      <c r="L1096" s="21">
        <f>IF($A1096="","",IF($H1096="",TODAY(),$H1096)-$A1096)</f>
        <v/>
      </c>
      <c r="M1096" s="20">
        <f>IF($A1096="","",IF($H1096&lt;&gt;"","Returned",IF(AND($G1096&lt;&gt;"",TODAY()&gt;$G1096),"Overdue","Out")))</f>
        <v/>
      </c>
      <c r="N1096" s="21">
        <f>IF(OR($A1096="",$G1096=""),"",MAX(0,IF($H1096="",TODAY(),$H1096)-$G1096))</f>
        <v/>
      </c>
    </row>
    <row r="1097">
      <c r="A1097" s="17" t="n"/>
      <c r="C1097" s="20">
        <f>IF($B1097="","",IFERROR(INDEX('Equipment register'!$B$2:$B$501,MATCH($B1097,'Equipment register'!$A$2:$A$501,0)),"Not in register"))</f>
        <v/>
      </c>
      <c r="G1097" s="17" t="n"/>
      <c r="H1097" s="17" t="n"/>
      <c r="L1097" s="21">
        <f>IF($A1097="","",IF($H1097="",TODAY(),$H1097)-$A1097)</f>
        <v/>
      </c>
      <c r="M1097" s="20">
        <f>IF($A1097="","",IF($H1097&lt;&gt;"","Returned",IF(AND($G1097&lt;&gt;"",TODAY()&gt;$G1097),"Overdue","Out")))</f>
        <v/>
      </c>
      <c r="N1097" s="21">
        <f>IF(OR($A1097="",$G1097=""),"",MAX(0,IF($H1097="",TODAY(),$H1097)-$G1097))</f>
        <v/>
      </c>
    </row>
    <row r="1098">
      <c r="A1098" s="17" t="n"/>
      <c r="C1098" s="20">
        <f>IF($B1098="","",IFERROR(INDEX('Equipment register'!$B$2:$B$501,MATCH($B1098,'Equipment register'!$A$2:$A$501,0)),"Not in register"))</f>
        <v/>
      </c>
      <c r="G1098" s="17" t="n"/>
      <c r="H1098" s="17" t="n"/>
      <c r="L1098" s="21">
        <f>IF($A1098="","",IF($H1098="",TODAY(),$H1098)-$A1098)</f>
        <v/>
      </c>
      <c r="M1098" s="20">
        <f>IF($A1098="","",IF($H1098&lt;&gt;"","Returned",IF(AND($G1098&lt;&gt;"",TODAY()&gt;$G1098),"Overdue","Out")))</f>
        <v/>
      </c>
      <c r="N1098" s="21">
        <f>IF(OR($A1098="",$G1098=""),"",MAX(0,IF($H1098="",TODAY(),$H1098)-$G1098))</f>
        <v/>
      </c>
    </row>
    <row r="1099">
      <c r="A1099" s="17" t="n"/>
      <c r="C1099" s="20">
        <f>IF($B1099="","",IFERROR(INDEX('Equipment register'!$B$2:$B$501,MATCH($B1099,'Equipment register'!$A$2:$A$501,0)),"Not in register"))</f>
        <v/>
      </c>
      <c r="G1099" s="17" t="n"/>
      <c r="H1099" s="17" t="n"/>
      <c r="L1099" s="21">
        <f>IF($A1099="","",IF($H1099="",TODAY(),$H1099)-$A1099)</f>
        <v/>
      </c>
      <c r="M1099" s="20">
        <f>IF($A1099="","",IF($H1099&lt;&gt;"","Returned",IF(AND($G1099&lt;&gt;"",TODAY()&gt;$G1099),"Overdue","Out")))</f>
        <v/>
      </c>
      <c r="N1099" s="21">
        <f>IF(OR($A1099="",$G1099=""),"",MAX(0,IF($H1099="",TODAY(),$H1099)-$G1099))</f>
        <v/>
      </c>
    </row>
    <row r="1100">
      <c r="A1100" s="17" t="n"/>
      <c r="C1100" s="20">
        <f>IF($B1100="","",IFERROR(INDEX('Equipment register'!$B$2:$B$501,MATCH($B1100,'Equipment register'!$A$2:$A$501,0)),"Not in register"))</f>
        <v/>
      </c>
      <c r="G1100" s="17" t="n"/>
      <c r="H1100" s="17" t="n"/>
      <c r="L1100" s="21">
        <f>IF($A1100="","",IF($H1100="",TODAY(),$H1100)-$A1100)</f>
        <v/>
      </c>
      <c r="M1100" s="20">
        <f>IF($A1100="","",IF($H1100&lt;&gt;"","Returned",IF(AND($G1100&lt;&gt;"",TODAY()&gt;$G1100),"Overdue","Out")))</f>
        <v/>
      </c>
      <c r="N1100" s="21">
        <f>IF(OR($A1100="",$G1100=""),"",MAX(0,IF($H1100="",TODAY(),$H1100)-$G1100))</f>
        <v/>
      </c>
    </row>
    <row r="1101">
      <c r="A1101" s="17" t="n"/>
      <c r="C1101" s="20">
        <f>IF($B1101="","",IFERROR(INDEX('Equipment register'!$B$2:$B$501,MATCH($B1101,'Equipment register'!$A$2:$A$501,0)),"Not in register"))</f>
        <v/>
      </c>
      <c r="G1101" s="17" t="n"/>
      <c r="H1101" s="17" t="n"/>
      <c r="L1101" s="21">
        <f>IF($A1101="","",IF($H1101="",TODAY(),$H1101)-$A1101)</f>
        <v/>
      </c>
      <c r="M1101" s="20">
        <f>IF($A1101="","",IF($H1101&lt;&gt;"","Returned",IF(AND($G1101&lt;&gt;"",TODAY()&gt;$G1101),"Overdue","Out")))</f>
        <v/>
      </c>
      <c r="N1101" s="21">
        <f>IF(OR($A1101="",$G1101=""),"",MAX(0,IF($H1101="",TODAY(),$H1101)-$G1101))</f>
        <v/>
      </c>
    </row>
    <row r="1102">
      <c r="A1102" s="17" t="n"/>
      <c r="C1102" s="20">
        <f>IF($B1102="","",IFERROR(INDEX('Equipment register'!$B$2:$B$501,MATCH($B1102,'Equipment register'!$A$2:$A$501,0)),"Not in register"))</f>
        <v/>
      </c>
      <c r="G1102" s="17" t="n"/>
      <c r="H1102" s="17" t="n"/>
      <c r="L1102" s="21">
        <f>IF($A1102="","",IF($H1102="",TODAY(),$H1102)-$A1102)</f>
        <v/>
      </c>
      <c r="M1102" s="20">
        <f>IF($A1102="","",IF($H1102&lt;&gt;"","Returned",IF(AND($G1102&lt;&gt;"",TODAY()&gt;$G1102),"Overdue","Out")))</f>
        <v/>
      </c>
      <c r="N1102" s="21">
        <f>IF(OR($A1102="",$G1102=""),"",MAX(0,IF($H1102="",TODAY(),$H1102)-$G1102))</f>
        <v/>
      </c>
    </row>
    <row r="1103">
      <c r="A1103" s="17" t="n"/>
      <c r="C1103" s="20">
        <f>IF($B1103="","",IFERROR(INDEX('Equipment register'!$B$2:$B$501,MATCH($B1103,'Equipment register'!$A$2:$A$501,0)),"Not in register"))</f>
        <v/>
      </c>
      <c r="G1103" s="17" t="n"/>
      <c r="H1103" s="17" t="n"/>
      <c r="L1103" s="21">
        <f>IF($A1103="","",IF($H1103="",TODAY(),$H1103)-$A1103)</f>
        <v/>
      </c>
      <c r="M1103" s="20">
        <f>IF($A1103="","",IF($H1103&lt;&gt;"","Returned",IF(AND($G1103&lt;&gt;"",TODAY()&gt;$G1103),"Overdue","Out")))</f>
        <v/>
      </c>
      <c r="N1103" s="21">
        <f>IF(OR($A1103="",$G1103=""),"",MAX(0,IF($H1103="",TODAY(),$H1103)-$G1103))</f>
        <v/>
      </c>
    </row>
    <row r="1104">
      <c r="A1104" s="17" t="n"/>
      <c r="C1104" s="20">
        <f>IF($B1104="","",IFERROR(INDEX('Equipment register'!$B$2:$B$501,MATCH($B1104,'Equipment register'!$A$2:$A$501,0)),"Not in register"))</f>
        <v/>
      </c>
      <c r="G1104" s="17" t="n"/>
      <c r="H1104" s="17" t="n"/>
      <c r="L1104" s="21">
        <f>IF($A1104="","",IF($H1104="",TODAY(),$H1104)-$A1104)</f>
        <v/>
      </c>
      <c r="M1104" s="20">
        <f>IF($A1104="","",IF($H1104&lt;&gt;"","Returned",IF(AND($G1104&lt;&gt;"",TODAY()&gt;$G1104),"Overdue","Out")))</f>
        <v/>
      </c>
      <c r="N1104" s="21">
        <f>IF(OR($A1104="",$G1104=""),"",MAX(0,IF($H1104="",TODAY(),$H1104)-$G1104))</f>
        <v/>
      </c>
    </row>
    <row r="1105">
      <c r="A1105" s="17" t="n"/>
      <c r="C1105" s="20">
        <f>IF($B1105="","",IFERROR(INDEX('Equipment register'!$B$2:$B$501,MATCH($B1105,'Equipment register'!$A$2:$A$501,0)),"Not in register"))</f>
        <v/>
      </c>
      <c r="G1105" s="17" t="n"/>
      <c r="H1105" s="17" t="n"/>
      <c r="L1105" s="21">
        <f>IF($A1105="","",IF($H1105="",TODAY(),$H1105)-$A1105)</f>
        <v/>
      </c>
      <c r="M1105" s="20">
        <f>IF($A1105="","",IF($H1105&lt;&gt;"","Returned",IF(AND($G1105&lt;&gt;"",TODAY()&gt;$G1105),"Overdue","Out")))</f>
        <v/>
      </c>
      <c r="N1105" s="21">
        <f>IF(OR($A1105="",$G1105=""),"",MAX(0,IF($H1105="",TODAY(),$H1105)-$G1105))</f>
        <v/>
      </c>
    </row>
    <row r="1106">
      <c r="A1106" s="17" t="n"/>
      <c r="C1106" s="20">
        <f>IF($B1106="","",IFERROR(INDEX('Equipment register'!$B$2:$B$501,MATCH($B1106,'Equipment register'!$A$2:$A$501,0)),"Not in register"))</f>
        <v/>
      </c>
      <c r="G1106" s="17" t="n"/>
      <c r="H1106" s="17" t="n"/>
      <c r="L1106" s="21">
        <f>IF($A1106="","",IF($H1106="",TODAY(),$H1106)-$A1106)</f>
        <v/>
      </c>
      <c r="M1106" s="20">
        <f>IF($A1106="","",IF($H1106&lt;&gt;"","Returned",IF(AND($G1106&lt;&gt;"",TODAY()&gt;$G1106),"Overdue","Out")))</f>
        <v/>
      </c>
      <c r="N1106" s="21">
        <f>IF(OR($A1106="",$G1106=""),"",MAX(0,IF($H1106="",TODAY(),$H1106)-$G1106))</f>
        <v/>
      </c>
    </row>
    <row r="1107">
      <c r="A1107" s="17" t="n"/>
      <c r="C1107" s="20">
        <f>IF($B1107="","",IFERROR(INDEX('Equipment register'!$B$2:$B$501,MATCH($B1107,'Equipment register'!$A$2:$A$501,0)),"Not in register"))</f>
        <v/>
      </c>
      <c r="G1107" s="17" t="n"/>
      <c r="H1107" s="17" t="n"/>
      <c r="L1107" s="21">
        <f>IF($A1107="","",IF($H1107="",TODAY(),$H1107)-$A1107)</f>
        <v/>
      </c>
      <c r="M1107" s="20">
        <f>IF($A1107="","",IF($H1107&lt;&gt;"","Returned",IF(AND($G1107&lt;&gt;"",TODAY()&gt;$G1107),"Overdue","Out")))</f>
        <v/>
      </c>
      <c r="N1107" s="21">
        <f>IF(OR($A1107="",$G1107=""),"",MAX(0,IF($H1107="",TODAY(),$H1107)-$G1107))</f>
        <v/>
      </c>
    </row>
    <row r="1108">
      <c r="A1108" s="17" t="n"/>
      <c r="C1108" s="20">
        <f>IF($B1108="","",IFERROR(INDEX('Equipment register'!$B$2:$B$501,MATCH($B1108,'Equipment register'!$A$2:$A$501,0)),"Not in register"))</f>
        <v/>
      </c>
      <c r="G1108" s="17" t="n"/>
      <c r="H1108" s="17" t="n"/>
      <c r="L1108" s="21">
        <f>IF($A1108="","",IF($H1108="",TODAY(),$H1108)-$A1108)</f>
        <v/>
      </c>
      <c r="M1108" s="20">
        <f>IF($A1108="","",IF($H1108&lt;&gt;"","Returned",IF(AND($G1108&lt;&gt;"",TODAY()&gt;$G1108),"Overdue","Out")))</f>
        <v/>
      </c>
      <c r="N1108" s="21">
        <f>IF(OR($A1108="",$G1108=""),"",MAX(0,IF($H1108="",TODAY(),$H1108)-$G1108))</f>
        <v/>
      </c>
    </row>
    <row r="1109">
      <c r="A1109" s="17" t="n"/>
      <c r="C1109" s="20">
        <f>IF($B1109="","",IFERROR(INDEX('Equipment register'!$B$2:$B$501,MATCH($B1109,'Equipment register'!$A$2:$A$501,0)),"Not in register"))</f>
        <v/>
      </c>
      <c r="G1109" s="17" t="n"/>
      <c r="H1109" s="17" t="n"/>
      <c r="L1109" s="21">
        <f>IF($A1109="","",IF($H1109="",TODAY(),$H1109)-$A1109)</f>
        <v/>
      </c>
      <c r="M1109" s="20">
        <f>IF($A1109="","",IF($H1109&lt;&gt;"","Returned",IF(AND($G1109&lt;&gt;"",TODAY()&gt;$G1109),"Overdue","Out")))</f>
        <v/>
      </c>
      <c r="N1109" s="21">
        <f>IF(OR($A1109="",$G1109=""),"",MAX(0,IF($H1109="",TODAY(),$H1109)-$G1109))</f>
        <v/>
      </c>
    </row>
    <row r="1110">
      <c r="A1110" s="17" t="n"/>
      <c r="C1110" s="20">
        <f>IF($B1110="","",IFERROR(INDEX('Equipment register'!$B$2:$B$501,MATCH($B1110,'Equipment register'!$A$2:$A$501,0)),"Not in register"))</f>
        <v/>
      </c>
      <c r="G1110" s="17" t="n"/>
      <c r="H1110" s="17" t="n"/>
      <c r="L1110" s="21">
        <f>IF($A1110="","",IF($H1110="",TODAY(),$H1110)-$A1110)</f>
        <v/>
      </c>
      <c r="M1110" s="20">
        <f>IF($A1110="","",IF($H1110&lt;&gt;"","Returned",IF(AND($G1110&lt;&gt;"",TODAY()&gt;$G1110),"Overdue","Out")))</f>
        <v/>
      </c>
      <c r="N1110" s="21">
        <f>IF(OR($A1110="",$G1110=""),"",MAX(0,IF($H1110="",TODAY(),$H1110)-$G1110))</f>
        <v/>
      </c>
    </row>
    <row r="1111">
      <c r="A1111" s="17" t="n"/>
      <c r="C1111" s="20">
        <f>IF($B1111="","",IFERROR(INDEX('Equipment register'!$B$2:$B$501,MATCH($B1111,'Equipment register'!$A$2:$A$501,0)),"Not in register"))</f>
        <v/>
      </c>
      <c r="G1111" s="17" t="n"/>
      <c r="H1111" s="17" t="n"/>
      <c r="L1111" s="21">
        <f>IF($A1111="","",IF($H1111="",TODAY(),$H1111)-$A1111)</f>
        <v/>
      </c>
      <c r="M1111" s="20">
        <f>IF($A1111="","",IF($H1111&lt;&gt;"","Returned",IF(AND($G1111&lt;&gt;"",TODAY()&gt;$G1111),"Overdue","Out")))</f>
        <v/>
      </c>
      <c r="N1111" s="21">
        <f>IF(OR($A1111="",$G1111=""),"",MAX(0,IF($H1111="",TODAY(),$H1111)-$G1111))</f>
        <v/>
      </c>
    </row>
    <row r="1112">
      <c r="A1112" s="17" t="n"/>
      <c r="C1112" s="20">
        <f>IF($B1112="","",IFERROR(INDEX('Equipment register'!$B$2:$B$501,MATCH($B1112,'Equipment register'!$A$2:$A$501,0)),"Not in register"))</f>
        <v/>
      </c>
      <c r="G1112" s="17" t="n"/>
      <c r="H1112" s="17" t="n"/>
      <c r="L1112" s="21">
        <f>IF($A1112="","",IF($H1112="",TODAY(),$H1112)-$A1112)</f>
        <v/>
      </c>
      <c r="M1112" s="20">
        <f>IF($A1112="","",IF($H1112&lt;&gt;"","Returned",IF(AND($G1112&lt;&gt;"",TODAY()&gt;$G1112),"Overdue","Out")))</f>
        <v/>
      </c>
      <c r="N1112" s="21">
        <f>IF(OR($A1112="",$G1112=""),"",MAX(0,IF($H1112="",TODAY(),$H1112)-$G1112))</f>
        <v/>
      </c>
    </row>
    <row r="1113">
      <c r="A1113" s="17" t="n"/>
      <c r="C1113" s="20">
        <f>IF($B1113="","",IFERROR(INDEX('Equipment register'!$B$2:$B$501,MATCH($B1113,'Equipment register'!$A$2:$A$501,0)),"Not in register"))</f>
        <v/>
      </c>
      <c r="G1113" s="17" t="n"/>
      <c r="H1113" s="17" t="n"/>
      <c r="L1113" s="21">
        <f>IF($A1113="","",IF($H1113="",TODAY(),$H1113)-$A1113)</f>
        <v/>
      </c>
      <c r="M1113" s="20">
        <f>IF($A1113="","",IF($H1113&lt;&gt;"","Returned",IF(AND($G1113&lt;&gt;"",TODAY()&gt;$G1113),"Overdue","Out")))</f>
        <v/>
      </c>
      <c r="N1113" s="21">
        <f>IF(OR($A1113="",$G1113=""),"",MAX(0,IF($H1113="",TODAY(),$H1113)-$G1113))</f>
        <v/>
      </c>
    </row>
    <row r="1114">
      <c r="A1114" s="17" t="n"/>
      <c r="C1114" s="20">
        <f>IF($B1114="","",IFERROR(INDEX('Equipment register'!$B$2:$B$501,MATCH($B1114,'Equipment register'!$A$2:$A$501,0)),"Not in register"))</f>
        <v/>
      </c>
      <c r="G1114" s="17" t="n"/>
      <c r="H1114" s="17" t="n"/>
      <c r="L1114" s="21">
        <f>IF($A1114="","",IF($H1114="",TODAY(),$H1114)-$A1114)</f>
        <v/>
      </c>
      <c r="M1114" s="20">
        <f>IF($A1114="","",IF($H1114&lt;&gt;"","Returned",IF(AND($G1114&lt;&gt;"",TODAY()&gt;$G1114),"Overdue","Out")))</f>
        <v/>
      </c>
      <c r="N1114" s="21">
        <f>IF(OR($A1114="",$G1114=""),"",MAX(0,IF($H1114="",TODAY(),$H1114)-$G1114))</f>
        <v/>
      </c>
    </row>
    <row r="1115">
      <c r="A1115" s="17" t="n"/>
      <c r="C1115" s="20">
        <f>IF($B1115="","",IFERROR(INDEX('Equipment register'!$B$2:$B$501,MATCH($B1115,'Equipment register'!$A$2:$A$501,0)),"Not in register"))</f>
        <v/>
      </c>
      <c r="G1115" s="17" t="n"/>
      <c r="H1115" s="17" t="n"/>
      <c r="L1115" s="21">
        <f>IF($A1115="","",IF($H1115="",TODAY(),$H1115)-$A1115)</f>
        <v/>
      </c>
      <c r="M1115" s="20">
        <f>IF($A1115="","",IF($H1115&lt;&gt;"","Returned",IF(AND($G1115&lt;&gt;"",TODAY()&gt;$G1115),"Overdue","Out")))</f>
        <v/>
      </c>
      <c r="N1115" s="21">
        <f>IF(OR($A1115="",$G1115=""),"",MAX(0,IF($H1115="",TODAY(),$H1115)-$G1115))</f>
        <v/>
      </c>
    </row>
    <row r="1116">
      <c r="A1116" s="17" t="n"/>
      <c r="C1116" s="20">
        <f>IF($B1116="","",IFERROR(INDEX('Equipment register'!$B$2:$B$501,MATCH($B1116,'Equipment register'!$A$2:$A$501,0)),"Not in register"))</f>
        <v/>
      </c>
      <c r="G1116" s="17" t="n"/>
      <c r="H1116" s="17" t="n"/>
      <c r="L1116" s="21">
        <f>IF($A1116="","",IF($H1116="",TODAY(),$H1116)-$A1116)</f>
        <v/>
      </c>
      <c r="M1116" s="20">
        <f>IF($A1116="","",IF($H1116&lt;&gt;"","Returned",IF(AND($G1116&lt;&gt;"",TODAY()&gt;$G1116),"Overdue","Out")))</f>
        <v/>
      </c>
      <c r="N1116" s="21">
        <f>IF(OR($A1116="",$G1116=""),"",MAX(0,IF($H1116="",TODAY(),$H1116)-$G1116))</f>
        <v/>
      </c>
    </row>
    <row r="1117">
      <c r="A1117" s="17" t="n"/>
      <c r="C1117" s="20">
        <f>IF($B1117="","",IFERROR(INDEX('Equipment register'!$B$2:$B$501,MATCH($B1117,'Equipment register'!$A$2:$A$501,0)),"Not in register"))</f>
        <v/>
      </c>
      <c r="G1117" s="17" t="n"/>
      <c r="H1117" s="17" t="n"/>
      <c r="L1117" s="21">
        <f>IF($A1117="","",IF($H1117="",TODAY(),$H1117)-$A1117)</f>
        <v/>
      </c>
      <c r="M1117" s="20">
        <f>IF($A1117="","",IF($H1117&lt;&gt;"","Returned",IF(AND($G1117&lt;&gt;"",TODAY()&gt;$G1117),"Overdue","Out")))</f>
        <v/>
      </c>
      <c r="N1117" s="21">
        <f>IF(OR($A1117="",$G1117=""),"",MAX(0,IF($H1117="",TODAY(),$H1117)-$G1117))</f>
        <v/>
      </c>
    </row>
    <row r="1118">
      <c r="A1118" s="17" t="n"/>
      <c r="C1118" s="20">
        <f>IF($B1118="","",IFERROR(INDEX('Equipment register'!$B$2:$B$501,MATCH($B1118,'Equipment register'!$A$2:$A$501,0)),"Not in register"))</f>
        <v/>
      </c>
      <c r="G1118" s="17" t="n"/>
      <c r="H1118" s="17" t="n"/>
      <c r="L1118" s="21">
        <f>IF($A1118="","",IF($H1118="",TODAY(),$H1118)-$A1118)</f>
        <v/>
      </c>
      <c r="M1118" s="20">
        <f>IF($A1118="","",IF($H1118&lt;&gt;"","Returned",IF(AND($G1118&lt;&gt;"",TODAY()&gt;$G1118),"Overdue","Out")))</f>
        <v/>
      </c>
      <c r="N1118" s="21">
        <f>IF(OR($A1118="",$G1118=""),"",MAX(0,IF($H1118="",TODAY(),$H1118)-$G1118))</f>
        <v/>
      </c>
    </row>
    <row r="1119">
      <c r="A1119" s="17" t="n"/>
      <c r="C1119" s="20">
        <f>IF($B1119="","",IFERROR(INDEX('Equipment register'!$B$2:$B$501,MATCH($B1119,'Equipment register'!$A$2:$A$501,0)),"Not in register"))</f>
        <v/>
      </c>
      <c r="G1119" s="17" t="n"/>
      <c r="H1119" s="17" t="n"/>
      <c r="L1119" s="21">
        <f>IF($A1119="","",IF($H1119="",TODAY(),$H1119)-$A1119)</f>
        <v/>
      </c>
      <c r="M1119" s="20">
        <f>IF($A1119="","",IF($H1119&lt;&gt;"","Returned",IF(AND($G1119&lt;&gt;"",TODAY()&gt;$G1119),"Overdue","Out")))</f>
        <v/>
      </c>
      <c r="N1119" s="21">
        <f>IF(OR($A1119="",$G1119=""),"",MAX(0,IF($H1119="",TODAY(),$H1119)-$G1119))</f>
        <v/>
      </c>
    </row>
    <row r="1120">
      <c r="A1120" s="17" t="n"/>
      <c r="C1120" s="20">
        <f>IF($B1120="","",IFERROR(INDEX('Equipment register'!$B$2:$B$501,MATCH($B1120,'Equipment register'!$A$2:$A$501,0)),"Not in register"))</f>
        <v/>
      </c>
      <c r="G1120" s="17" t="n"/>
      <c r="H1120" s="17" t="n"/>
      <c r="L1120" s="21">
        <f>IF($A1120="","",IF($H1120="",TODAY(),$H1120)-$A1120)</f>
        <v/>
      </c>
      <c r="M1120" s="20">
        <f>IF($A1120="","",IF($H1120&lt;&gt;"","Returned",IF(AND($G1120&lt;&gt;"",TODAY()&gt;$G1120),"Overdue","Out")))</f>
        <v/>
      </c>
      <c r="N1120" s="21">
        <f>IF(OR($A1120="",$G1120=""),"",MAX(0,IF($H1120="",TODAY(),$H1120)-$G1120))</f>
        <v/>
      </c>
    </row>
    <row r="1121">
      <c r="A1121" s="17" t="n"/>
      <c r="C1121" s="20">
        <f>IF($B1121="","",IFERROR(INDEX('Equipment register'!$B$2:$B$501,MATCH($B1121,'Equipment register'!$A$2:$A$501,0)),"Not in register"))</f>
        <v/>
      </c>
      <c r="G1121" s="17" t="n"/>
      <c r="H1121" s="17" t="n"/>
      <c r="L1121" s="21">
        <f>IF($A1121="","",IF($H1121="",TODAY(),$H1121)-$A1121)</f>
        <v/>
      </c>
      <c r="M1121" s="20">
        <f>IF($A1121="","",IF($H1121&lt;&gt;"","Returned",IF(AND($G1121&lt;&gt;"",TODAY()&gt;$G1121),"Overdue","Out")))</f>
        <v/>
      </c>
      <c r="N1121" s="21">
        <f>IF(OR($A1121="",$G1121=""),"",MAX(0,IF($H1121="",TODAY(),$H1121)-$G1121))</f>
        <v/>
      </c>
    </row>
    <row r="1122">
      <c r="A1122" s="17" t="n"/>
      <c r="C1122" s="20">
        <f>IF($B1122="","",IFERROR(INDEX('Equipment register'!$B$2:$B$501,MATCH($B1122,'Equipment register'!$A$2:$A$501,0)),"Not in register"))</f>
        <v/>
      </c>
      <c r="G1122" s="17" t="n"/>
      <c r="H1122" s="17" t="n"/>
      <c r="L1122" s="21">
        <f>IF($A1122="","",IF($H1122="",TODAY(),$H1122)-$A1122)</f>
        <v/>
      </c>
      <c r="M1122" s="20">
        <f>IF($A1122="","",IF($H1122&lt;&gt;"","Returned",IF(AND($G1122&lt;&gt;"",TODAY()&gt;$G1122),"Overdue","Out")))</f>
        <v/>
      </c>
      <c r="N1122" s="21">
        <f>IF(OR($A1122="",$G1122=""),"",MAX(0,IF($H1122="",TODAY(),$H1122)-$G1122))</f>
        <v/>
      </c>
    </row>
    <row r="1123">
      <c r="A1123" s="17" t="n"/>
      <c r="C1123" s="20">
        <f>IF($B1123="","",IFERROR(INDEX('Equipment register'!$B$2:$B$501,MATCH($B1123,'Equipment register'!$A$2:$A$501,0)),"Not in register"))</f>
        <v/>
      </c>
      <c r="G1123" s="17" t="n"/>
      <c r="H1123" s="17" t="n"/>
      <c r="L1123" s="21">
        <f>IF($A1123="","",IF($H1123="",TODAY(),$H1123)-$A1123)</f>
        <v/>
      </c>
      <c r="M1123" s="20">
        <f>IF($A1123="","",IF($H1123&lt;&gt;"","Returned",IF(AND($G1123&lt;&gt;"",TODAY()&gt;$G1123),"Overdue","Out")))</f>
        <v/>
      </c>
      <c r="N1123" s="21">
        <f>IF(OR($A1123="",$G1123=""),"",MAX(0,IF($H1123="",TODAY(),$H1123)-$G1123))</f>
        <v/>
      </c>
    </row>
    <row r="1124">
      <c r="A1124" s="17" t="n"/>
      <c r="C1124" s="20">
        <f>IF($B1124="","",IFERROR(INDEX('Equipment register'!$B$2:$B$501,MATCH($B1124,'Equipment register'!$A$2:$A$501,0)),"Not in register"))</f>
        <v/>
      </c>
      <c r="G1124" s="17" t="n"/>
      <c r="H1124" s="17" t="n"/>
      <c r="L1124" s="21">
        <f>IF($A1124="","",IF($H1124="",TODAY(),$H1124)-$A1124)</f>
        <v/>
      </c>
      <c r="M1124" s="20">
        <f>IF($A1124="","",IF($H1124&lt;&gt;"","Returned",IF(AND($G1124&lt;&gt;"",TODAY()&gt;$G1124),"Overdue","Out")))</f>
        <v/>
      </c>
      <c r="N1124" s="21">
        <f>IF(OR($A1124="",$G1124=""),"",MAX(0,IF($H1124="",TODAY(),$H1124)-$G1124))</f>
        <v/>
      </c>
    </row>
    <row r="1125">
      <c r="A1125" s="17" t="n"/>
      <c r="C1125" s="20">
        <f>IF($B1125="","",IFERROR(INDEX('Equipment register'!$B$2:$B$501,MATCH($B1125,'Equipment register'!$A$2:$A$501,0)),"Not in register"))</f>
        <v/>
      </c>
      <c r="G1125" s="17" t="n"/>
      <c r="H1125" s="17" t="n"/>
      <c r="L1125" s="21">
        <f>IF($A1125="","",IF($H1125="",TODAY(),$H1125)-$A1125)</f>
        <v/>
      </c>
      <c r="M1125" s="20">
        <f>IF($A1125="","",IF($H1125&lt;&gt;"","Returned",IF(AND($G1125&lt;&gt;"",TODAY()&gt;$G1125),"Overdue","Out")))</f>
        <v/>
      </c>
      <c r="N1125" s="21">
        <f>IF(OR($A1125="",$G1125=""),"",MAX(0,IF($H1125="",TODAY(),$H1125)-$G1125))</f>
        <v/>
      </c>
    </row>
    <row r="1126">
      <c r="A1126" s="17" t="n"/>
      <c r="C1126" s="20">
        <f>IF($B1126="","",IFERROR(INDEX('Equipment register'!$B$2:$B$501,MATCH($B1126,'Equipment register'!$A$2:$A$501,0)),"Not in register"))</f>
        <v/>
      </c>
      <c r="G1126" s="17" t="n"/>
      <c r="H1126" s="17" t="n"/>
      <c r="L1126" s="21">
        <f>IF($A1126="","",IF($H1126="",TODAY(),$H1126)-$A1126)</f>
        <v/>
      </c>
      <c r="M1126" s="20">
        <f>IF($A1126="","",IF($H1126&lt;&gt;"","Returned",IF(AND($G1126&lt;&gt;"",TODAY()&gt;$G1126),"Overdue","Out")))</f>
        <v/>
      </c>
      <c r="N1126" s="21">
        <f>IF(OR($A1126="",$G1126=""),"",MAX(0,IF($H1126="",TODAY(),$H1126)-$G1126))</f>
        <v/>
      </c>
    </row>
    <row r="1127">
      <c r="A1127" s="17" t="n"/>
      <c r="C1127" s="20">
        <f>IF($B1127="","",IFERROR(INDEX('Equipment register'!$B$2:$B$501,MATCH($B1127,'Equipment register'!$A$2:$A$501,0)),"Not in register"))</f>
        <v/>
      </c>
      <c r="G1127" s="17" t="n"/>
      <c r="H1127" s="17" t="n"/>
      <c r="L1127" s="21">
        <f>IF($A1127="","",IF($H1127="",TODAY(),$H1127)-$A1127)</f>
        <v/>
      </c>
      <c r="M1127" s="20">
        <f>IF($A1127="","",IF($H1127&lt;&gt;"","Returned",IF(AND($G1127&lt;&gt;"",TODAY()&gt;$G1127),"Overdue","Out")))</f>
        <v/>
      </c>
      <c r="N1127" s="21">
        <f>IF(OR($A1127="",$G1127=""),"",MAX(0,IF($H1127="",TODAY(),$H1127)-$G1127))</f>
        <v/>
      </c>
    </row>
    <row r="1128">
      <c r="A1128" s="17" t="n"/>
      <c r="C1128" s="20">
        <f>IF($B1128="","",IFERROR(INDEX('Equipment register'!$B$2:$B$501,MATCH($B1128,'Equipment register'!$A$2:$A$501,0)),"Not in register"))</f>
        <v/>
      </c>
      <c r="G1128" s="17" t="n"/>
      <c r="H1128" s="17" t="n"/>
      <c r="L1128" s="21">
        <f>IF($A1128="","",IF($H1128="",TODAY(),$H1128)-$A1128)</f>
        <v/>
      </c>
      <c r="M1128" s="20">
        <f>IF($A1128="","",IF($H1128&lt;&gt;"","Returned",IF(AND($G1128&lt;&gt;"",TODAY()&gt;$G1128),"Overdue","Out")))</f>
        <v/>
      </c>
      <c r="N1128" s="21">
        <f>IF(OR($A1128="",$G1128=""),"",MAX(0,IF($H1128="",TODAY(),$H1128)-$G1128))</f>
        <v/>
      </c>
    </row>
    <row r="1129">
      <c r="A1129" s="17" t="n"/>
      <c r="C1129" s="20">
        <f>IF($B1129="","",IFERROR(INDEX('Equipment register'!$B$2:$B$501,MATCH($B1129,'Equipment register'!$A$2:$A$501,0)),"Not in register"))</f>
        <v/>
      </c>
      <c r="G1129" s="17" t="n"/>
      <c r="H1129" s="17" t="n"/>
      <c r="L1129" s="21">
        <f>IF($A1129="","",IF($H1129="",TODAY(),$H1129)-$A1129)</f>
        <v/>
      </c>
      <c r="M1129" s="20">
        <f>IF($A1129="","",IF($H1129&lt;&gt;"","Returned",IF(AND($G1129&lt;&gt;"",TODAY()&gt;$G1129),"Overdue","Out")))</f>
        <v/>
      </c>
      <c r="N1129" s="21">
        <f>IF(OR($A1129="",$G1129=""),"",MAX(0,IF($H1129="",TODAY(),$H1129)-$G1129))</f>
        <v/>
      </c>
    </row>
    <row r="1130">
      <c r="A1130" s="17" t="n"/>
      <c r="C1130" s="20">
        <f>IF($B1130="","",IFERROR(INDEX('Equipment register'!$B$2:$B$501,MATCH($B1130,'Equipment register'!$A$2:$A$501,0)),"Not in register"))</f>
        <v/>
      </c>
      <c r="G1130" s="17" t="n"/>
      <c r="H1130" s="17" t="n"/>
      <c r="L1130" s="21">
        <f>IF($A1130="","",IF($H1130="",TODAY(),$H1130)-$A1130)</f>
        <v/>
      </c>
      <c r="M1130" s="20">
        <f>IF($A1130="","",IF($H1130&lt;&gt;"","Returned",IF(AND($G1130&lt;&gt;"",TODAY()&gt;$G1130),"Overdue","Out")))</f>
        <v/>
      </c>
      <c r="N1130" s="21">
        <f>IF(OR($A1130="",$G1130=""),"",MAX(0,IF($H1130="",TODAY(),$H1130)-$G1130))</f>
        <v/>
      </c>
    </row>
    <row r="1131">
      <c r="A1131" s="17" t="n"/>
      <c r="C1131" s="20">
        <f>IF($B1131="","",IFERROR(INDEX('Equipment register'!$B$2:$B$501,MATCH($B1131,'Equipment register'!$A$2:$A$501,0)),"Not in register"))</f>
        <v/>
      </c>
      <c r="G1131" s="17" t="n"/>
      <c r="H1131" s="17" t="n"/>
      <c r="L1131" s="21">
        <f>IF($A1131="","",IF($H1131="",TODAY(),$H1131)-$A1131)</f>
        <v/>
      </c>
      <c r="M1131" s="20">
        <f>IF($A1131="","",IF($H1131&lt;&gt;"","Returned",IF(AND($G1131&lt;&gt;"",TODAY()&gt;$G1131),"Overdue","Out")))</f>
        <v/>
      </c>
      <c r="N1131" s="21">
        <f>IF(OR($A1131="",$G1131=""),"",MAX(0,IF($H1131="",TODAY(),$H1131)-$G1131))</f>
        <v/>
      </c>
    </row>
    <row r="1132">
      <c r="A1132" s="17" t="n"/>
      <c r="C1132" s="20">
        <f>IF($B1132="","",IFERROR(INDEX('Equipment register'!$B$2:$B$501,MATCH($B1132,'Equipment register'!$A$2:$A$501,0)),"Not in register"))</f>
        <v/>
      </c>
      <c r="G1132" s="17" t="n"/>
      <c r="H1132" s="17" t="n"/>
      <c r="L1132" s="21">
        <f>IF($A1132="","",IF($H1132="",TODAY(),$H1132)-$A1132)</f>
        <v/>
      </c>
      <c r="M1132" s="20">
        <f>IF($A1132="","",IF($H1132&lt;&gt;"","Returned",IF(AND($G1132&lt;&gt;"",TODAY()&gt;$G1132),"Overdue","Out")))</f>
        <v/>
      </c>
      <c r="N1132" s="21">
        <f>IF(OR($A1132="",$G1132=""),"",MAX(0,IF($H1132="",TODAY(),$H1132)-$G1132))</f>
        <v/>
      </c>
    </row>
    <row r="1133">
      <c r="A1133" s="17" t="n"/>
      <c r="C1133" s="20">
        <f>IF($B1133="","",IFERROR(INDEX('Equipment register'!$B$2:$B$501,MATCH($B1133,'Equipment register'!$A$2:$A$501,0)),"Not in register"))</f>
        <v/>
      </c>
      <c r="G1133" s="17" t="n"/>
      <c r="H1133" s="17" t="n"/>
      <c r="L1133" s="21">
        <f>IF($A1133="","",IF($H1133="",TODAY(),$H1133)-$A1133)</f>
        <v/>
      </c>
      <c r="M1133" s="20">
        <f>IF($A1133="","",IF($H1133&lt;&gt;"","Returned",IF(AND($G1133&lt;&gt;"",TODAY()&gt;$G1133),"Overdue","Out")))</f>
        <v/>
      </c>
      <c r="N1133" s="21">
        <f>IF(OR($A1133="",$G1133=""),"",MAX(0,IF($H1133="",TODAY(),$H1133)-$G1133))</f>
        <v/>
      </c>
    </row>
    <row r="1134">
      <c r="A1134" s="17" t="n"/>
      <c r="C1134" s="20">
        <f>IF($B1134="","",IFERROR(INDEX('Equipment register'!$B$2:$B$501,MATCH($B1134,'Equipment register'!$A$2:$A$501,0)),"Not in register"))</f>
        <v/>
      </c>
      <c r="G1134" s="17" t="n"/>
      <c r="H1134" s="17" t="n"/>
      <c r="L1134" s="21">
        <f>IF($A1134="","",IF($H1134="",TODAY(),$H1134)-$A1134)</f>
        <v/>
      </c>
      <c r="M1134" s="20">
        <f>IF($A1134="","",IF($H1134&lt;&gt;"","Returned",IF(AND($G1134&lt;&gt;"",TODAY()&gt;$G1134),"Overdue","Out")))</f>
        <v/>
      </c>
      <c r="N1134" s="21">
        <f>IF(OR($A1134="",$G1134=""),"",MAX(0,IF($H1134="",TODAY(),$H1134)-$G1134))</f>
        <v/>
      </c>
    </row>
    <row r="1135">
      <c r="A1135" s="17" t="n"/>
      <c r="C1135" s="20">
        <f>IF($B1135="","",IFERROR(INDEX('Equipment register'!$B$2:$B$501,MATCH($B1135,'Equipment register'!$A$2:$A$501,0)),"Not in register"))</f>
        <v/>
      </c>
      <c r="G1135" s="17" t="n"/>
      <c r="H1135" s="17" t="n"/>
      <c r="L1135" s="21">
        <f>IF($A1135="","",IF($H1135="",TODAY(),$H1135)-$A1135)</f>
        <v/>
      </c>
      <c r="M1135" s="20">
        <f>IF($A1135="","",IF($H1135&lt;&gt;"","Returned",IF(AND($G1135&lt;&gt;"",TODAY()&gt;$G1135),"Overdue","Out")))</f>
        <v/>
      </c>
      <c r="N1135" s="21">
        <f>IF(OR($A1135="",$G1135=""),"",MAX(0,IF($H1135="",TODAY(),$H1135)-$G1135))</f>
        <v/>
      </c>
    </row>
    <row r="1136">
      <c r="A1136" s="17" t="n"/>
      <c r="C1136" s="20">
        <f>IF($B1136="","",IFERROR(INDEX('Equipment register'!$B$2:$B$501,MATCH($B1136,'Equipment register'!$A$2:$A$501,0)),"Not in register"))</f>
        <v/>
      </c>
      <c r="G1136" s="17" t="n"/>
      <c r="H1136" s="17" t="n"/>
      <c r="L1136" s="21">
        <f>IF($A1136="","",IF($H1136="",TODAY(),$H1136)-$A1136)</f>
        <v/>
      </c>
      <c r="M1136" s="20">
        <f>IF($A1136="","",IF($H1136&lt;&gt;"","Returned",IF(AND($G1136&lt;&gt;"",TODAY()&gt;$G1136),"Overdue","Out")))</f>
        <v/>
      </c>
      <c r="N1136" s="21">
        <f>IF(OR($A1136="",$G1136=""),"",MAX(0,IF($H1136="",TODAY(),$H1136)-$G1136))</f>
        <v/>
      </c>
    </row>
    <row r="1137">
      <c r="A1137" s="17" t="n"/>
      <c r="C1137" s="20">
        <f>IF($B1137="","",IFERROR(INDEX('Equipment register'!$B$2:$B$501,MATCH($B1137,'Equipment register'!$A$2:$A$501,0)),"Not in register"))</f>
        <v/>
      </c>
      <c r="G1137" s="17" t="n"/>
      <c r="H1137" s="17" t="n"/>
      <c r="L1137" s="21">
        <f>IF($A1137="","",IF($H1137="",TODAY(),$H1137)-$A1137)</f>
        <v/>
      </c>
      <c r="M1137" s="20">
        <f>IF($A1137="","",IF($H1137&lt;&gt;"","Returned",IF(AND($G1137&lt;&gt;"",TODAY()&gt;$G1137),"Overdue","Out")))</f>
        <v/>
      </c>
      <c r="N1137" s="21">
        <f>IF(OR($A1137="",$G1137=""),"",MAX(0,IF($H1137="",TODAY(),$H1137)-$G1137))</f>
        <v/>
      </c>
    </row>
    <row r="1138">
      <c r="A1138" s="17" t="n"/>
      <c r="C1138" s="20">
        <f>IF($B1138="","",IFERROR(INDEX('Equipment register'!$B$2:$B$501,MATCH($B1138,'Equipment register'!$A$2:$A$501,0)),"Not in register"))</f>
        <v/>
      </c>
      <c r="G1138" s="17" t="n"/>
      <c r="H1138" s="17" t="n"/>
      <c r="L1138" s="21">
        <f>IF($A1138="","",IF($H1138="",TODAY(),$H1138)-$A1138)</f>
        <v/>
      </c>
      <c r="M1138" s="20">
        <f>IF($A1138="","",IF($H1138&lt;&gt;"","Returned",IF(AND($G1138&lt;&gt;"",TODAY()&gt;$G1138),"Overdue","Out")))</f>
        <v/>
      </c>
      <c r="N1138" s="21">
        <f>IF(OR($A1138="",$G1138=""),"",MAX(0,IF($H1138="",TODAY(),$H1138)-$G1138))</f>
        <v/>
      </c>
    </row>
    <row r="1139">
      <c r="A1139" s="17" t="n"/>
      <c r="C1139" s="20">
        <f>IF($B1139="","",IFERROR(INDEX('Equipment register'!$B$2:$B$501,MATCH($B1139,'Equipment register'!$A$2:$A$501,0)),"Not in register"))</f>
        <v/>
      </c>
      <c r="G1139" s="17" t="n"/>
      <c r="H1139" s="17" t="n"/>
      <c r="L1139" s="21">
        <f>IF($A1139="","",IF($H1139="",TODAY(),$H1139)-$A1139)</f>
        <v/>
      </c>
      <c r="M1139" s="20">
        <f>IF($A1139="","",IF($H1139&lt;&gt;"","Returned",IF(AND($G1139&lt;&gt;"",TODAY()&gt;$G1139),"Overdue","Out")))</f>
        <v/>
      </c>
      <c r="N1139" s="21">
        <f>IF(OR($A1139="",$G1139=""),"",MAX(0,IF($H1139="",TODAY(),$H1139)-$G1139))</f>
        <v/>
      </c>
    </row>
    <row r="1140">
      <c r="A1140" s="17" t="n"/>
      <c r="C1140" s="20">
        <f>IF($B1140="","",IFERROR(INDEX('Equipment register'!$B$2:$B$501,MATCH($B1140,'Equipment register'!$A$2:$A$501,0)),"Not in register"))</f>
        <v/>
      </c>
      <c r="G1140" s="17" t="n"/>
      <c r="H1140" s="17" t="n"/>
      <c r="L1140" s="21">
        <f>IF($A1140="","",IF($H1140="",TODAY(),$H1140)-$A1140)</f>
        <v/>
      </c>
      <c r="M1140" s="20">
        <f>IF($A1140="","",IF($H1140&lt;&gt;"","Returned",IF(AND($G1140&lt;&gt;"",TODAY()&gt;$G1140),"Overdue","Out")))</f>
        <v/>
      </c>
      <c r="N1140" s="21">
        <f>IF(OR($A1140="",$G1140=""),"",MAX(0,IF($H1140="",TODAY(),$H1140)-$G1140))</f>
        <v/>
      </c>
    </row>
    <row r="1141">
      <c r="A1141" s="17" t="n"/>
      <c r="C1141" s="20">
        <f>IF($B1141="","",IFERROR(INDEX('Equipment register'!$B$2:$B$501,MATCH($B1141,'Equipment register'!$A$2:$A$501,0)),"Not in register"))</f>
        <v/>
      </c>
      <c r="G1141" s="17" t="n"/>
      <c r="H1141" s="17" t="n"/>
      <c r="L1141" s="21">
        <f>IF($A1141="","",IF($H1141="",TODAY(),$H1141)-$A1141)</f>
        <v/>
      </c>
      <c r="M1141" s="20">
        <f>IF($A1141="","",IF($H1141&lt;&gt;"","Returned",IF(AND($G1141&lt;&gt;"",TODAY()&gt;$G1141),"Overdue","Out")))</f>
        <v/>
      </c>
      <c r="N1141" s="21">
        <f>IF(OR($A1141="",$G1141=""),"",MAX(0,IF($H1141="",TODAY(),$H1141)-$G1141))</f>
        <v/>
      </c>
    </row>
    <row r="1142">
      <c r="A1142" s="17" t="n"/>
      <c r="C1142" s="20">
        <f>IF($B1142="","",IFERROR(INDEX('Equipment register'!$B$2:$B$501,MATCH($B1142,'Equipment register'!$A$2:$A$501,0)),"Not in register"))</f>
        <v/>
      </c>
      <c r="G1142" s="17" t="n"/>
      <c r="H1142" s="17" t="n"/>
      <c r="L1142" s="21">
        <f>IF($A1142="","",IF($H1142="",TODAY(),$H1142)-$A1142)</f>
        <v/>
      </c>
      <c r="M1142" s="20">
        <f>IF($A1142="","",IF($H1142&lt;&gt;"","Returned",IF(AND($G1142&lt;&gt;"",TODAY()&gt;$G1142),"Overdue","Out")))</f>
        <v/>
      </c>
      <c r="N1142" s="21">
        <f>IF(OR($A1142="",$G1142=""),"",MAX(0,IF($H1142="",TODAY(),$H1142)-$G1142))</f>
        <v/>
      </c>
    </row>
    <row r="1143">
      <c r="A1143" s="17" t="n"/>
      <c r="C1143" s="20">
        <f>IF($B1143="","",IFERROR(INDEX('Equipment register'!$B$2:$B$501,MATCH($B1143,'Equipment register'!$A$2:$A$501,0)),"Not in register"))</f>
        <v/>
      </c>
      <c r="G1143" s="17" t="n"/>
      <c r="H1143" s="17" t="n"/>
      <c r="L1143" s="21">
        <f>IF($A1143="","",IF($H1143="",TODAY(),$H1143)-$A1143)</f>
        <v/>
      </c>
      <c r="M1143" s="20">
        <f>IF($A1143="","",IF($H1143&lt;&gt;"","Returned",IF(AND($G1143&lt;&gt;"",TODAY()&gt;$G1143),"Overdue","Out")))</f>
        <v/>
      </c>
      <c r="N1143" s="21">
        <f>IF(OR($A1143="",$G1143=""),"",MAX(0,IF($H1143="",TODAY(),$H1143)-$G1143))</f>
        <v/>
      </c>
    </row>
    <row r="1144">
      <c r="A1144" s="17" t="n"/>
      <c r="C1144" s="20">
        <f>IF($B1144="","",IFERROR(INDEX('Equipment register'!$B$2:$B$501,MATCH($B1144,'Equipment register'!$A$2:$A$501,0)),"Not in register"))</f>
        <v/>
      </c>
      <c r="G1144" s="17" t="n"/>
      <c r="H1144" s="17" t="n"/>
      <c r="L1144" s="21">
        <f>IF($A1144="","",IF($H1144="",TODAY(),$H1144)-$A1144)</f>
        <v/>
      </c>
      <c r="M1144" s="20">
        <f>IF($A1144="","",IF($H1144&lt;&gt;"","Returned",IF(AND($G1144&lt;&gt;"",TODAY()&gt;$G1144),"Overdue","Out")))</f>
        <v/>
      </c>
      <c r="N1144" s="21">
        <f>IF(OR($A1144="",$G1144=""),"",MAX(0,IF($H1144="",TODAY(),$H1144)-$G1144))</f>
        <v/>
      </c>
    </row>
    <row r="1145">
      <c r="A1145" s="17" t="n"/>
      <c r="C1145" s="20">
        <f>IF($B1145="","",IFERROR(INDEX('Equipment register'!$B$2:$B$501,MATCH($B1145,'Equipment register'!$A$2:$A$501,0)),"Not in register"))</f>
        <v/>
      </c>
      <c r="G1145" s="17" t="n"/>
      <c r="H1145" s="17" t="n"/>
      <c r="L1145" s="21">
        <f>IF($A1145="","",IF($H1145="",TODAY(),$H1145)-$A1145)</f>
        <v/>
      </c>
      <c r="M1145" s="20">
        <f>IF($A1145="","",IF($H1145&lt;&gt;"","Returned",IF(AND($G1145&lt;&gt;"",TODAY()&gt;$G1145),"Overdue","Out")))</f>
        <v/>
      </c>
      <c r="N1145" s="21">
        <f>IF(OR($A1145="",$G1145=""),"",MAX(0,IF($H1145="",TODAY(),$H1145)-$G1145))</f>
        <v/>
      </c>
    </row>
    <row r="1146">
      <c r="A1146" s="17" t="n"/>
      <c r="C1146" s="20">
        <f>IF($B1146="","",IFERROR(INDEX('Equipment register'!$B$2:$B$501,MATCH($B1146,'Equipment register'!$A$2:$A$501,0)),"Not in register"))</f>
        <v/>
      </c>
      <c r="G1146" s="17" t="n"/>
      <c r="H1146" s="17" t="n"/>
      <c r="L1146" s="21">
        <f>IF($A1146="","",IF($H1146="",TODAY(),$H1146)-$A1146)</f>
        <v/>
      </c>
      <c r="M1146" s="20">
        <f>IF($A1146="","",IF($H1146&lt;&gt;"","Returned",IF(AND($G1146&lt;&gt;"",TODAY()&gt;$G1146),"Overdue","Out")))</f>
        <v/>
      </c>
      <c r="N1146" s="21">
        <f>IF(OR($A1146="",$G1146=""),"",MAX(0,IF($H1146="",TODAY(),$H1146)-$G1146))</f>
        <v/>
      </c>
    </row>
    <row r="1147">
      <c r="A1147" s="17" t="n"/>
      <c r="C1147" s="20">
        <f>IF($B1147="","",IFERROR(INDEX('Equipment register'!$B$2:$B$501,MATCH($B1147,'Equipment register'!$A$2:$A$501,0)),"Not in register"))</f>
        <v/>
      </c>
      <c r="G1147" s="17" t="n"/>
      <c r="H1147" s="17" t="n"/>
      <c r="L1147" s="21">
        <f>IF($A1147="","",IF($H1147="",TODAY(),$H1147)-$A1147)</f>
        <v/>
      </c>
      <c r="M1147" s="20">
        <f>IF($A1147="","",IF($H1147&lt;&gt;"","Returned",IF(AND($G1147&lt;&gt;"",TODAY()&gt;$G1147),"Overdue","Out")))</f>
        <v/>
      </c>
      <c r="N1147" s="21">
        <f>IF(OR($A1147="",$G1147=""),"",MAX(0,IF($H1147="",TODAY(),$H1147)-$G1147))</f>
        <v/>
      </c>
    </row>
    <row r="1148">
      <c r="A1148" s="17" t="n"/>
      <c r="C1148" s="20">
        <f>IF($B1148="","",IFERROR(INDEX('Equipment register'!$B$2:$B$501,MATCH($B1148,'Equipment register'!$A$2:$A$501,0)),"Not in register"))</f>
        <v/>
      </c>
      <c r="G1148" s="17" t="n"/>
      <c r="H1148" s="17" t="n"/>
      <c r="L1148" s="21">
        <f>IF($A1148="","",IF($H1148="",TODAY(),$H1148)-$A1148)</f>
        <v/>
      </c>
      <c r="M1148" s="20">
        <f>IF($A1148="","",IF($H1148&lt;&gt;"","Returned",IF(AND($G1148&lt;&gt;"",TODAY()&gt;$G1148),"Overdue","Out")))</f>
        <v/>
      </c>
      <c r="N1148" s="21">
        <f>IF(OR($A1148="",$G1148=""),"",MAX(0,IF($H1148="",TODAY(),$H1148)-$G1148))</f>
        <v/>
      </c>
    </row>
    <row r="1149">
      <c r="A1149" s="17" t="n"/>
      <c r="C1149" s="20">
        <f>IF($B1149="","",IFERROR(INDEX('Equipment register'!$B$2:$B$501,MATCH($B1149,'Equipment register'!$A$2:$A$501,0)),"Not in register"))</f>
        <v/>
      </c>
      <c r="G1149" s="17" t="n"/>
      <c r="H1149" s="17" t="n"/>
      <c r="L1149" s="21">
        <f>IF($A1149="","",IF($H1149="",TODAY(),$H1149)-$A1149)</f>
        <v/>
      </c>
      <c r="M1149" s="20">
        <f>IF($A1149="","",IF($H1149&lt;&gt;"","Returned",IF(AND($G1149&lt;&gt;"",TODAY()&gt;$G1149),"Overdue","Out")))</f>
        <v/>
      </c>
      <c r="N1149" s="21">
        <f>IF(OR($A1149="",$G1149=""),"",MAX(0,IF($H1149="",TODAY(),$H1149)-$G1149))</f>
        <v/>
      </c>
    </row>
    <row r="1150">
      <c r="A1150" s="17" t="n"/>
      <c r="C1150" s="20">
        <f>IF($B1150="","",IFERROR(INDEX('Equipment register'!$B$2:$B$501,MATCH($B1150,'Equipment register'!$A$2:$A$501,0)),"Not in register"))</f>
        <v/>
      </c>
      <c r="G1150" s="17" t="n"/>
      <c r="H1150" s="17" t="n"/>
      <c r="L1150" s="21">
        <f>IF($A1150="","",IF($H1150="",TODAY(),$H1150)-$A1150)</f>
        <v/>
      </c>
      <c r="M1150" s="20">
        <f>IF($A1150="","",IF($H1150&lt;&gt;"","Returned",IF(AND($G1150&lt;&gt;"",TODAY()&gt;$G1150),"Overdue","Out")))</f>
        <v/>
      </c>
      <c r="N1150" s="21">
        <f>IF(OR($A1150="",$G1150=""),"",MAX(0,IF($H1150="",TODAY(),$H1150)-$G1150))</f>
        <v/>
      </c>
    </row>
    <row r="1151">
      <c r="A1151" s="17" t="n"/>
      <c r="C1151" s="20">
        <f>IF($B1151="","",IFERROR(INDEX('Equipment register'!$B$2:$B$501,MATCH($B1151,'Equipment register'!$A$2:$A$501,0)),"Not in register"))</f>
        <v/>
      </c>
      <c r="G1151" s="17" t="n"/>
      <c r="H1151" s="17" t="n"/>
      <c r="L1151" s="21">
        <f>IF($A1151="","",IF($H1151="",TODAY(),$H1151)-$A1151)</f>
        <v/>
      </c>
      <c r="M1151" s="20">
        <f>IF($A1151="","",IF($H1151&lt;&gt;"","Returned",IF(AND($G1151&lt;&gt;"",TODAY()&gt;$G1151),"Overdue","Out")))</f>
        <v/>
      </c>
      <c r="N1151" s="21">
        <f>IF(OR($A1151="",$G1151=""),"",MAX(0,IF($H1151="",TODAY(),$H1151)-$G1151))</f>
        <v/>
      </c>
    </row>
    <row r="1152">
      <c r="A1152" s="17" t="n"/>
      <c r="C1152" s="20">
        <f>IF($B1152="","",IFERROR(INDEX('Equipment register'!$B$2:$B$501,MATCH($B1152,'Equipment register'!$A$2:$A$501,0)),"Not in register"))</f>
        <v/>
      </c>
      <c r="G1152" s="17" t="n"/>
      <c r="H1152" s="17" t="n"/>
      <c r="L1152" s="21">
        <f>IF($A1152="","",IF($H1152="",TODAY(),$H1152)-$A1152)</f>
        <v/>
      </c>
      <c r="M1152" s="20">
        <f>IF($A1152="","",IF($H1152&lt;&gt;"","Returned",IF(AND($G1152&lt;&gt;"",TODAY()&gt;$G1152),"Overdue","Out")))</f>
        <v/>
      </c>
      <c r="N1152" s="21">
        <f>IF(OR($A1152="",$G1152=""),"",MAX(0,IF($H1152="",TODAY(),$H1152)-$G1152))</f>
        <v/>
      </c>
    </row>
    <row r="1153">
      <c r="A1153" s="17" t="n"/>
      <c r="C1153" s="20">
        <f>IF($B1153="","",IFERROR(INDEX('Equipment register'!$B$2:$B$501,MATCH($B1153,'Equipment register'!$A$2:$A$501,0)),"Not in register"))</f>
        <v/>
      </c>
      <c r="G1153" s="17" t="n"/>
      <c r="H1153" s="17" t="n"/>
      <c r="L1153" s="21">
        <f>IF($A1153="","",IF($H1153="",TODAY(),$H1153)-$A1153)</f>
        <v/>
      </c>
      <c r="M1153" s="20">
        <f>IF($A1153="","",IF($H1153&lt;&gt;"","Returned",IF(AND($G1153&lt;&gt;"",TODAY()&gt;$G1153),"Overdue","Out")))</f>
        <v/>
      </c>
      <c r="N1153" s="21">
        <f>IF(OR($A1153="",$G1153=""),"",MAX(0,IF($H1153="",TODAY(),$H1153)-$G1153))</f>
        <v/>
      </c>
    </row>
    <row r="1154">
      <c r="A1154" s="17" t="n"/>
      <c r="C1154" s="20">
        <f>IF($B1154="","",IFERROR(INDEX('Equipment register'!$B$2:$B$501,MATCH($B1154,'Equipment register'!$A$2:$A$501,0)),"Not in register"))</f>
        <v/>
      </c>
      <c r="G1154" s="17" t="n"/>
      <c r="H1154" s="17" t="n"/>
      <c r="L1154" s="21">
        <f>IF($A1154="","",IF($H1154="",TODAY(),$H1154)-$A1154)</f>
        <v/>
      </c>
      <c r="M1154" s="20">
        <f>IF($A1154="","",IF($H1154&lt;&gt;"","Returned",IF(AND($G1154&lt;&gt;"",TODAY()&gt;$G1154),"Overdue","Out")))</f>
        <v/>
      </c>
      <c r="N1154" s="21">
        <f>IF(OR($A1154="",$G1154=""),"",MAX(0,IF($H1154="",TODAY(),$H1154)-$G1154))</f>
        <v/>
      </c>
    </row>
    <row r="1155">
      <c r="A1155" s="17" t="n"/>
      <c r="C1155" s="20">
        <f>IF($B1155="","",IFERROR(INDEX('Equipment register'!$B$2:$B$501,MATCH($B1155,'Equipment register'!$A$2:$A$501,0)),"Not in register"))</f>
        <v/>
      </c>
      <c r="G1155" s="17" t="n"/>
      <c r="H1155" s="17" t="n"/>
      <c r="L1155" s="21">
        <f>IF($A1155="","",IF($H1155="",TODAY(),$H1155)-$A1155)</f>
        <v/>
      </c>
      <c r="M1155" s="20">
        <f>IF($A1155="","",IF($H1155&lt;&gt;"","Returned",IF(AND($G1155&lt;&gt;"",TODAY()&gt;$G1155),"Overdue","Out")))</f>
        <v/>
      </c>
      <c r="N1155" s="21">
        <f>IF(OR($A1155="",$G1155=""),"",MAX(0,IF($H1155="",TODAY(),$H1155)-$G1155))</f>
        <v/>
      </c>
    </row>
    <row r="1156">
      <c r="A1156" s="17" t="n"/>
      <c r="C1156" s="20">
        <f>IF($B1156="","",IFERROR(INDEX('Equipment register'!$B$2:$B$501,MATCH($B1156,'Equipment register'!$A$2:$A$501,0)),"Not in register"))</f>
        <v/>
      </c>
      <c r="G1156" s="17" t="n"/>
      <c r="H1156" s="17" t="n"/>
      <c r="L1156" s="21">
        <f>IF($A1156="","",IF($H1156="",TODAY(),$H1156)-$A1156)</f>
        <v/>
      </c>
      <c r="M1156" s="20">
        <f>IF($A1156="","",IF($H1156&lt;&gt;"","Returned",IF(AND($G1156&lt;&gt;"",TODAY()&gt;$G1156),"Overdue","Out")))</f>
        <v/>
      </c>
      <c r="N1156" s="21">
        <f>IF(OR($A1156="",$G1156=""),"",MAX(0,IF($H1156="",TODAY(),$H1156)-$G1156))</f>
        <v/>
      </c>
    </row>
    <row r="1157">
      <c r="A1157" s="17" t="n"/>
      <c r="C1157" s="20">
        <f>IF($B1157="","",IFERROR(INDEX('Equipment register'!$B$2:$B$501,MATCH($B1157,'Equipment register'!$A$2:$A$501,0)),"Not in register"))</f>
        <v/>
      </c>
      <c r="G1157" s="17" t="n"/>
      <c r="H1157" s="17" t="n"/>
      <c r="L1157" s="21">
        <f>IF($A1157="","",IF($H1157="",TODAY(),$H1157)-$A1157)</f>
        <v/>
      </c>
      <c r="M1157" s="20">
        <f>IF($A1157="","",IF($H1157&lt;&gt;"","Returned",IF(AND($G1157&lt;&gt;"",TODAY()&gt;$G1157),"Overdue","Out")))</f>
        <v/>
      </c>
      <c r="N1157" s="21">
        <f>IF(OR($A1157="",$G1157=""),"",MAX(0,IF($H1157="",TODAY(),$H1157)-$G1157))</f>
        <v/>
      </c>
    </row>
    <row r="1158">
      <c r="A1158" s="17" t="n"/>
      <c r="C1158" s="20">
        <f>IF($B1158="","",IFERROR(INDEX('Equipment register'!$B$2:$B$501,MATCH($B1158,'Equipment register'!$A$2:$A$501,0)),"Not in register"))</f>
        <v/>
      </c>
      <c r="G1158" s="17" t="n"/>
      <c r="H1158" s="17" t="n"/>
      <c r="L1158" s="21">
        <f>IF($A1158="","",IF($H1158="",TODAY(),$H1158)-$A1158)</f>
        <v/>
      </c>
      <c r="M1158" s="20">
        <f>IF($A1158="","",IF($H1158&lt;&gt;"","Returned",IF(AND($G1158&lt;&gt;"",TODAY()&gt;$G1158),"Overdue","Out")))</f>
        <v/>
      </c>
      <c r="N1158" s="21">
        <f>IF(OR($A1158="",$G1158=""),"",MAX(0,IF($H1158="",TODAY(),$H1158)-$G1158))</f>
        <v/>
      </c>
    </row>
    <row r="1159">
      <c r="A1159" s="17" t="n"/>
      <c r="C1159" s="20">
        <f>IF($B1159="","",IFERROR(INDEX('Equipment register'!$B$2:$B$501,MATCH($B1159,'Equipment register'!$A$2:$A$501,0)),"Not in register"))</f>
        <v/>
      </c>
      <c r="G1159" s="17" t="n"/>
      <c r="H1159" s="17" t="n"/>
      <c r="L1159" s="21">
        <f>IF($A1159="","",IF($H1159="",TODAY(),$H1159)-$A1159)</f>
        <v/>
      </c>
      <c r="M1159" s="20">
        <f>IF($A1159="","",IF($H1159&lt;&gt;"","Returned",IF(AND($G1159&lt;&gt;"",TODAY()&gt;$G1159),"Overdue","Out")))</f>
        <v/>
      </c>
      <c r="N1159" s="21">
        <f>IF(OR($A1159="",$G1159=""),"",MAX(0,IF($H1159="",TODAY(),$H1159)-$G1159))</f>
        <v/>
      </c>
    </row>
    <row r="1160">
      <c r="A1160" s="17" t="n"/>
      <c r="C1160" s="20">
        <f>IF($B1160="","",IFERROR(INDEX('Equipment register'!$B$2:$B$501,MATCH($B1160,'Equipment register'!$A$2:$A$501,0)),"Not in register"))</f>
        <v/>
      </c>
      <c r="G1160" s="17" t="n"/>
      <c r="H1160" s="17" t="n"/>
      <c r="L1160" s="21">
        <f>IF($A1160="","",IF($H1160="",TODAY(),$H1160)-$A1160)</f>
        <v/>
      </c>
      <c r="M1160" s="20">
        <f>IF($A1160="","",IF($H1160&lt;&gt;"","Returned",IF(AND($G1160&lt;&gt;"",TODAY()&gt;$G1160),"Overdue","Out")))</f>
        <v/>
      </c>
      <c r="N1160" s="21">
        <f>IF(OR($A1160="",$G1160=""),"",MAX(0,IF($H1160="",TODAY(),$H1160)-$G1160))</f>
        <v/>
      </c>
    </row>
    <row r="1161">
      <c r="A1161" s="17" t="n"/>
      <c r="C1161" s="20">
        <f>IF($B1161="","",IFERROR(INDEX('Equipment register'!$B$2:$B$501,MATCH($B1161,'Equipment register'!$A$2:$A$501,0)),"Not in register"))</f>
        <v/>
      </c>
      <c r="G1161" s="17" t="n"/>
      <c r="H1161" s="17" t="n"/>
      <c r="L1161" s="21">
        <f>IF($A1161="","",IF($H1161="",TODAY(),$H1161)-$A1161)</f>
        <v/>
      </c>
      <c r="M1161" s="20">
        <f>IF($A1161="","",IF($H1161&lt;&gt;"","Returned",IF(AND($G1161&lt;&gt;"",TODAY()&gt;$G1161),"Overdue","Out")))</f>
        <v/>
      </c>
      <c r="N1161" s="21">
        <f>IF(OR($A1161="",$G1161=""),"",MAX(0,IF($H1161="",TODAY(),$H1161)-$G1161))</f>
        <v/>
      </c>
    </row>
    <row r="1162">
      <c r="A1162" s="17" t="n"/>
      <c r="C1162" s="20">
        <f>IF($B1162="","",IFERROR(INDEX('Equipment register'!$B$2:$B$501,MATCH($B1162,'Equipment register'!$A$2:$A$501,0)),"Not in register"))</f>
        <v/>
      </c>
      <c r="G1162" s="17" t="n"/>
      <c r="H1162" s="17" t="n"/>
      <c r="L1162" s="21">
        <f>IF($A1162="","",IF($H1162="",TODAY(),$H1162)-$A1162)</f>
        <v/>
      </c>
      <c r="M1162" s="20">
        <f>IF($A1162="","",IF($H1162&lt;&gt;"","Returned",IF(AND($G1162&lt;&gt;"",TODAY()&gt;$G1162),"Overdue","Out")))</f>
        <v/>
      </c>
      <c r="N1162" s="21">
        <f>IF(OR($A1162="",$G1162=""),"",MAX(0,IF($H1162="",TODAY(),$H1162)-$G1162))</f>
        <v/>
      </c>
    </row>
    <row r="1163">
      <c r="A1163" s="17" t="n"/>
      <c r="C1163" s="20">
        <f>IF($B1163="","",IFERROR(INDEX('Equipment register'!$B$2:$B$501,MATCH($B1163,'Equipment register'!$A$2:$A$501,0)),"Not in register"))</f>
        <v/>
      </c>
      <c r="G1163" s="17" t="n"/>
      <c r="H1163" s="17" t="n"/>
      <c r="L1163" s="21">
        <f>IF($A1163="","",IF($H1163="",TODAY(),$H1163)-$A1163)</f>
        <v/>
      </c>
      <c r="M1163" s="20">
        <f>IF($A1163="","",IF($H1163&lt;&gt;"","Returned",IF(AND($G1163&lt;&gt;"",TODAY()&gt;$G1163),"Overdue","Out")))</f>
        <v/>
      </c>
      <c r="N1163" s="21">
        <f>IF(OR($A1163="",$G1163=""),"",MAX(0,IF($H1163="",TODAY(),$H1163)-$G1163))</f>
        <v/>
      </c>
    </row>
    <row r="1164">
      <c r="A1164" s="17" t="n"/>
      <c r="C1164" s="20">
        <f>IF($B1164="","",IFERROR(INDEX('Equipment register'!$B$2:$B$501,MATCH($B1164,'Equipment register'!$A$2:$A$501,0)),"Not in register"))</f>
        <v/>
      </c>
      <c r="G1164" s="17" t="n"/>
      <c r="H1164" s="17" t="n"/>
      <c r="L1164" s="21">
        <f>IF($A1164="","",IF($H1164="",TODAY(),$H1164)-$A1164)</f>
        <v/>
      </c>
      <c r="M1164" s="20">
        <f>IF($A1164="","",IF($H1164&lt;&gt;"","Returned",IF(AND($G1164&lt;&gt;"",TODAY()&gt;$G1164),"Overdue","Out")))</f>
        <v/>
      </c>
      <c r="N1164" s="21">
        <f>IF(OR($A1164="",$G1164=""),"",MAX(0,IF($H1164="",TODAY(),$H1164)-$G1164))</f>
        <v/>
      </c>
    </row>
    <row r="1165">
      <c r="A1165" s="17" t="n"/>
      <c r="C1165" s="20">
        <f>IF($B1165="","",IFERROR(INDEX('Equipment register'!$B$2:$B$501,MATCH($B1165,'Equipment register'!$A$2:$A$501,0)),"Not in register"))</f>
        <v/>
      </c>
      <c r="G1165" s="17" t="n"/>
      <c r="H1165" s="17" t="n"/>
      <c r="L1165" s="21">
        <f>IF($A1165="","",IF($H1165="",TODAY(),$H1165)-$A1165)</f>
        <v/>
      </c>
      <c r="M1165" s="20">
        <f>IF($A1165="","",IF($H1165&lt;&gt;"","Returned",IF(AND($G1165&lt;&gt;"",TODAY()&gt;$G1165),"Overdue","Out")))</f>
        <v/>
      </c>
      <c r="N1165" s="21">
        <f>IF(OR($A1165="",$G1165=""),"",MAX(0,IF($H1165="",TODAY(),$H1165)-$G1165))</f>
        <v/>
      </c>
    </row>
    <row r="1166">
      <c r="A1166" s="17" t="n"/>
      <c r="C1166" s="20">
        <f>IF($B1166="","",IFERROR(INDEX('Equipment register'!$B$2:$B$501,MATCH($B1166,'Equipment register'!$A$2:$A$501,0)),"Not in register"))</f>
        <v/>
      </c>
      <c r="G1166" s="17" t="n"/>
      <c r="H1166" s="17" t="n"/>
      <c r="L1166" s="21">
        <f>IF($A1166="","",IF($H1166="",TODAY(),$H1166)-$A1166)</f>
        <v/>
      </c>
      <c r="M1166" s="20">
        <f>IF($A1166="","",IF($H1166&lt;&gt;"","Returned",IF(AND($G1166&lt;&gt;"",TODAY()&gt;$G1166),"Overdue","Out")))</f>
        <v/>
      </c>
      <c r="N1166" s="21">
        <f>IF(OR($A1166="",$G1166=""),"",MAX(0,IF($H1166="",TODAY(),$H1166)-$G1166))</f>
        <v/>
      </c>
    </row>
    <row r="1167">
      <c r="A1167" s="17" t="n"/>
      <c r="C1167" s="20">
        <f>IF($B1167="","",IFERROR(INDEX('Equipment register'!$B$2:$B$501,MATCH($B1167,'Equipment register'!$A$2:$A$501,0)),"Not in register"))</f>
        <v/>
      </c>
      <c r="G1167" s="17" t="n"/>
      <c r="H1167" s="17" t="n"/>
      <c r="L1167" s="21">
        <f>IF($A1167="","",IF($H1167="",TODAY(),$H1167)-$A1167)</f>
        <v/>
      </c>
      <c r="M1167" s="20">
        <f>IF($A1167="","",IF($H1167&lt;&gt;"","Returned",IF(AND($G1167&lt;&gt;"",TODAY()&gt;$G1167),"Overdue","Out")))</f>
        <v/>
      </c>
      <c r="N1167" s="21">
        <f>IF(OR($A1167="",$G1167=""),"",MAX(0,IF($H1167="",TODAY(),$H1167)-$G1167))</f>
        <v/>
      </c>
    </row>
    <row r="1168">
      <c r="A1168" s="17" t="n"/>
      <c r="C1168" s="20">
        <f>IF($B1168="","",IFERROR(INDEX('Equipment register'!$B$2:$B$501,MATCH($B1168,'Equipment register'!$A$2:$A$501,0)),"Not in register"))</f>
        <v/>
      </c>
      <c r="G1168" s="17" t="n"/>
      <c r="H1168" s="17" t="n"/>
      <c r="L1168" s="21">
        <f>IF($A1168="","",IF($H1168="",TODAY(),$H1168)-$A1168)</f>
        <v/>
      </c>
      <c r="M1168" s="20">
        <f>IF($A1168="","",IF($H1168&lt;&gt;"","Returned",IF(AND($G1168&lt;&gt;"",TODAY()&gt;$G1168),"Overdue","Out")))</f>
        <v/>
      </c>
      <c r="N1168" s="21">
        <f>IF(OR($A1168="",$G1168=""),"",MAX(0,IF($H1168="",TODAY(),$H1168)-$G1168))</f>
        <v/>
      </c>
    </row>
    <row r="1169">
      <c r="A1169" s="17" t="n"/>
      <c r="C1169" s="20">
        <f>IF($B1169="","",IFERROR(INDEX('Equipment register'!$B$2:$B$501,MATCH($B1169,'Equipment register'!$A$2:$A$501,0)),"Not in register"))</f>
        <v/>
      </c>
      <c r="G1169" s="17" t="n"/>
      <c r="H1169" s="17" t="n"/>
      <c r="L1169" s="21">
        <f>IF($A1169="","",IF($H1169="",TODAY(),$H1169)-$A1169)</f>
        <v/>
      </c>
      <c r="M1169" s="20">
        <f>IF($A1169="","",IF($H1169&lt;&gt;"","Returned",IF(AND($G1169&lt;&gt;"",TODAY()&gt;$G1169),"Overdue","Out")))</f>
        <v/>
      </c>
      <c r="N1169" s="21">
        <f>IF(OR($A1169="",$G1169=""),"",MAX(0,IF($H1169="",TODAY(),$H1169)-$G1169))</f>
        <v/>
      </c>
    </row>
    <row r="1170">
      <c r="A1170" s="17" t="n"/>
      <c r="C1170" s="20">
        <f>IF($B1170="","",IFERROR(INDEX('Equipment register'!$B$2:$B$501,MATCH($B1170,'Equipment register'!$A$2:$A$501,0)),"Not in register"))</f>
        <v/>
      </c>
      <c r="G1170" s="17" t="n"/>
      <c r="H1170" s="17" t="n"/>
      <c r="L1170" s="21">
        <f>IF($A1170="","",IF($H1170="",TODAY(),$H1170)-$A1170)</f>
        <v/>
      </c>
      <c r="M1170" s="20">
        <f>IF($A1170="","",IF($H1170&lt;&gt;"","Returned",IF(AND($G1170&lt;&gt;"",TODAY()&gt;$G1170),"Overdue","Out")))</f>
        <v/>
      </c>
      <c r="N1170" s="21">
        <f>IF(OR($A1170="",$G1170=""),"",MAX(0,IF($H1170="",TODAY(),$H1170)-$G1170))</f>
        <v/>
      </c>
    </row>
    <row r="1171">
      <c r="A1171" s="17" t="n"/>
      <c r="C1171" s="20">
        <f>IF($B1171="","",IFERROR(INDEX('Equipment register'!$B$2:$B$501,MATCH($B1171,'Equipment register'!$A$2:$A$501,0)),"Not in register"))</f>
        <v/>
      </c>
      <c r="G1171" s="17" t="n"/>
      <c r="H1171" s="17" t="n"/>
      <c r="L1171" s="21">
        <f>IF($A1171="","",IF($H1171="",TODAY(),$H1171)-$A1171)</f>
        <v/>
      </c>
      <c r="M1171" s="20">
        <f>IF($A1171="","",IF($H1171&lt;&gt;"","Returned",IF(AND($G1171&lt;&gt;"",TODAY()&gt;$G1171),"Overdue","Out")))</f>
        <v/>
      </c>
      <c r="N1171" s="21">
        <f>IF(OR($A1171="",$G1171=""),"",MAX(0,IF($H1171="",TODAY(),$H1171)-$G1171))</f>
        <v/>
      </c>
    </row>
    <row r="1172">
      <c r="A1172" s="17" t="n"/>
      <c r="C1172" s="20">
        <f>IF($B1172="","",IFERROR(INDEX('Equipment register'!$B$2:$B$501,MATCH($B1172,'Equipment register'!$A$2:$A$501,0)),"Not in register"))</f>
        <v/>
      </c>
      <c r="G1172" s="17" t="n"/>
      <c r="H1172" s="17" t="n"/>
      <c r="L1172" s="21">
        <f>IF($A1172="","",IF($H1172="",TODAY(),$H1172)-$A1172)</f>
        <v/>
      </c>
      <c r="M1172" s="20">
        <f>IF($A1172="","",IF($H1172&lt;&gt;"","Returned",IF(AND($G1172&lt;&gt;"",TODAY()&gt;$G1172),"Overdue","Out")))</f>
        <v/>
      </c>
      <c r="N1172" s="21">
        <f>IF(OR($A1172="",$G1172=""),"",MAX(0,IF($H1172="",TODAY(),$H1172)-$G1172))</f>
        <v/>
      </c>
    </row>
    <row r="1173">
      <c r="A1173" s="17" t="n"/>
      <c r="C1173" s="20">
        <f>IF($B1173="","",IFERROR(INDEX('Equipment register'!$B$2:$B$501,MATCH($B1173,'Equipment register'!$A$2:$A$501,0)),"Not in register"))</f>
        <v/>
      </c>
      <c r="G1173" s="17" t="n"/>
      <c r="H1173" s="17" t="n"/>
      <c r="L1173" s="21">
        <f>IF($A1173="","",IF($H1173="",TODAY(),$H1173)-$A1173)</f>
        <v/>
      </c>
      <c r="M1173" s="20">
        <f>IF($A1173="","",IF($H1173&lt;&gt;"","Returned",IF(AND($G1173&lt;&gt;"",TODAY()&gt;$G1173),"Overdue","Out")))</f>
        <v/>
      </c>
      <c r="N1173" s="21">
        <f>IF(OR($A1173="",$G1173=""),"",MAX(0,IF($H1173="",TODAY(),$H1173)-$G1173))</f>
        <v/>
      </c>
    </row>
    <row r="1174">
      <c r="A1174" s="17" t="n"/>
      <c r="C1174" s="20">
        <f>IF($B1174="","",IFERROR(INDEX('Equipment register'!$B$2:$B$501,MATCH($B1174,'Equipment register'!$A$2:$A$501,0)),"Not in register"))</f>
        <v/>
      </c>
      <c r="G1174" s="17" t="n"/>
      <c r="H1174" s="17" t="n"/>
      <c r="L1174" s="21">
        <f>IF($A1174="","",IF($H1174="",TODAY(),$H1174)-$A1174)</f>
        <v/>
      </c>
      <c r="M1174" s="20">
        <f>IF($A1174="","",IF($H1174&lt;&gt;"","Returned",IF(AND($G1174&lt;&gt;"",TODAY()&gt;$G1174),"Overdue","Out")))</f>
        <v/>
      </c>
      <c r="N1174" s="21">
        <f>IF(OR($A1174="",$G1174=""),"",MAX(0,IF($H1174="",TODAY(),$H1174)-$G1174))</f>
        <v/>
      </c>
    </row>
    <row r="1175">
      <c r="A1175" s="17" t="n"/>
      <c r="C1175" s="20">
        <f>IF($B1175="","",IFERROR(INDEX('Equipment register'!$B$2:$B$501,MATCH($B1175,'Equipment register'!$A$2:$A$501,0)),"Not in register"))</f>
        <v/>
      </c>
      <c r="G1175" s="17" t="n"/>
      <c r="H1175" s="17" t="n"/>
      <c r="L1175" s="21">
        <f>IF($A1175="","",IF($H1175="",TODAY(),$H1175)-$A1175)</f>
        <v/>
      </c>
      <c r="M1175" s="20">
        <f>IF($A1175="","",IF($H1175&lt;&gt;"","Returned",IF(AND($G1175&lt;&gt;"",TODAY()&gt;$G1175),"Overdue","Out")))</f>
        <v/>
      </c>
      <c r="N1175" s="21">
        <f>IF(OR($A1175="",$G1175=""),"",MAX(0,IF($H1175="",TODAY(),$H1175)-$G1175))</f>
        <v/>
      </c>
    </row>
    <row r="1176">
      <c r="A1176" s="17" t="n"/>
      <c r="C1176" s="20">
        <f>IF($B1176="","",IFERROR(INDEX('Equipment register'!$B$2:$B$501,MATCH($B1176,'Equipment register'!$A$2:$A$501,0)),"Not in register"))</f>
        <v/>
      </c>
      <c r="G1176" s="17" t="n"/>
      <c r="H1176" s="17" t="n"/>
      <c r="L1176" s="21">
        <f>IF($A1176="","",IF($H1176="",TODAY(),$H1176)-$A1176)</f>
        <v/>
      </c>
      <c r="M1176" s="20">
        <f>IF($A1176="","",IF($H1176&lt;&gt;"","Returned",IF(AND($G1176&lt;&gt;"",TODAY()&gt;$G1176),"Overdue","Out")))</f>
        <v/>
      </c>
      <c r="N1176" s="21">
        <f>IF(OR($A1176="",$G1176=""),"",MAX(0,IF($H1176="",TODAY(),$H1176)-$G1176))</f>
        <v/>
      </c>
    </row>
    <row r="1177">
      <c r="A1177" s="17" t="n"/>
      <c r="C1177" s="20">
        <f>IF($B1177="","",IFERROR(INDEX('Equipment register'!$B$2:$B$501,MATCH($B1177,'Equipment register'!$A$2:$A$501,0)),"Not in register"))</f>
        <v/>
      </c>
      <c r="G1177" s="17" t="n"/>
      <c r="H1177" s="17" t="n"/>
      <c r="L1177" s="21">
        <f>IF($A1177="","",IF($H1177="",TODAY(),$H1177)-$A1177)</f>
        <v/>
      </c>
      <c r="M1177" s="20">
        <f>IF($A1177="","",IF($H1177&lt;&gt;"","Returned",IF(AND($G1177&lt;&gt;"",TODAY()&gt;$G1177),"Overdue","Out")))</f>
        <v/>
      </c>
      <c r="N1177" s="21">
        <f>IF(OR($A1177="",$G1177=""),"",MAX(0,IF($H1177="",TODAY(),$H1177)-$G1177))</f>
        <v/>
      </c>
    </row>
    <row r="1178">
      <c r="A1178" s="17" t="n"/>
      <c r="C1178" s="20">
        <f>IF($B1178="","",IFERROR(INDEX('Equipment register'!$B$2:$B$501,MATCH($B1178,'Equipment register'!$A$2:$A$501,0)),"Not in register"))</f>
        <v/>
      </c>
      <c r="G1178" s="17" t="n"/>
      <c r="H1178" s="17" t="n"/>
      <c r="L1178" s="21">
        <f>IF($A1178="","",IF($H1178="",TODAY(),$H1178)-$A1178)</f>
        <v/>
      </c>
      <c r="M1178" s="20">
        <f>IF($A1178="","",IF($H1178&lt;&gt;"","Returned",IF(AND($G1178&lt;&gt;"",TODAY()&gt;$G1178),"Overdue","Out")))</f>
        <v/>
      </c>
      <c r="N1178" s="21">
        <f>IF(OR($A1178="",$G1178=""),"",MAX(0,IF($H1178="",TODAY(),$H1178)-$G1178))</f>
        <v/>
      </c>
    </row>
    <row r="1179">
      <c r="A1179" s="17" t="n"/>
      <c r="C1179" s="20">
        <f>IF($B1179="","",IFERROR(INDEX('Equipment register'!$B$2:$B$501,MATCH($B1179,'Equipment register'!$A$2:$A$501,0)),"Not in register"))</f>
        <v/>
      </c>
      <c r="G1179" s="17" t="n"/>
      <c r="H1179" s="17" t="n"/>
      <c r="L1179" s="21">
        <f>IF($A1179="","",IF($H1179="",TODAY(),$H1179)-$A1179)</f>
        <v/>
      </c>
      <c r="M1179" s="20">
        <f>IF($A1179="","",IF($H1179&lt;&gt;"","Returned",IF(AND($G1179&lt;&gt;"",TODAY()&gt;$G1179),"Overdue","Out")))</f>
        <v/>
      </c>
      <c r="N1179" s="21">
        <f>IF(OR($A1179="",$G1179=""),"",MAX(0,IF($H1179="",TODAY(),$H1179)-$G1179))</f>
        <v/>
      </c>
    </row>
    <row r="1180">
      <c r="A1180" s="17" t="n"/>
      <c r="C1180" s="20">
        <f>IF($B1180="","",IFERROR(INDEX('Equipment register'!$B$2:$B$501,MATCH($B1180,'Equipment register'!$A$2:$A$501,0)),"Not in register"))</f>
        <v/>
      </c>
      <c r="G1180" s="17" t="n"/>
      <c r="H1180" s="17" t="n"/>
      <c r="L1180" s="21">
        <f>IF($A1180="","",IF($H1180="",TODAY(),$H1180)-$A1180)</f>
        <v/>
      </c>
      <c r="M1180" s="20">
        <f>IF($A1180="","",IF($H1180&lt;&gt;"","Returned",IF(AND($G1180&lt;&gt;"",TODAY()&gt;$G1180),"Overdue","Out")))</f>
        <v/>
      </c>
      <c r="N1180" s="21">
        <f>IF(OR($A1180="",$G1180=""),"",MAX(0,IF($H1180="",TODAY(),$H1180)-$G1180))</f>
        <v/>
      </c>
    </row>
    <row r="1181">
      <c r="A1181" s="17" t="n"/>
      <c r="C1181" s="20">
        <f>IF($B1181="","",IFERROR(INDEX('Equipment register'!$B$2:$B$501,MATCH($B1181,'Equipment register'!$A$2:$A$501,0)),"Not in register"))</f>
        <v/>
      </c>
      <c r="G1181" s="17" t="n"/>
      <c r="H1181" s="17" t="n"/>
      <c r="L1181" s="21">
        <f>IF($A1181="","",IF($H1181="",TODAY(),$H1181)-$A1181)</f>
        <v/>
      </c>
      <c r="M1181" s="20">
        <f>IF($A1181="","",IF($H1181&lt;&gt;"","Returned",IF(AND($G1181&lt;&gt;"",TODAY()&gt;$G1181),"Overdue","Out")))</f>
        <v/>
      </c>
      <c r="N1181" s="21">
        <f>IF(OR($A1181="",$G1181=""),"",MAX(0,IF($H1181="",TODAY(),$H1181)-$G1181))</f>
        <v/>
      </c>
    </row>
    <row r="1182">
      <c r="A1182" s="17" t="n"/>
      <c r="C1182" s="20">
        <f>IF($B1182="","",IFERROR(INDEX('Equipment register'!$B$2:$B$501,MATCH($B1182,'Equipment register'!$A$2:$A$501,0)),"Not in register"))</f>
        <v/>
      </c>
      <c r="G1182" s="17" t="n"/>
      <c r="H1182" s="17" t="n"/>
      <c r="L1182" s="21">
        <f>IF($A1182="","",IF($H1182="",TODAY(),$H1182)-$A1182)</f>
        <v/>
      </c>
      <c r="M1182" s="20">
        <f>IF($A1182="","",IF($H1182&lt;&gt;"","Returned",IF(AND($G1182&lt;&gt;"",TODAY()&gt;$G1182),"Overdue","Out")))</f>
        <v/>
      </c>
      <c r="N1182" s="21">
        <f>IF(OR($A1182="",$G1182=""),"",MAX(0,IF($H1182="",TODAY(),$H1182)-$G1182))</f>
        <v/>
      </c>
    </row>
    <row r="1183">
      <c r="A1183" s="17" t="n"/>
      <c r="C1183" s="20">
        <f>IF($B1183="","",IFERROR(INDEX('Equipment register'!$B$2:$B$501,MATCH($B1183,'Equipment register'!$A$2:$A$501,0)),"Not in register"))</f>
        <v/>
      </c>
      <c r="G1183" s="17" t="n"/>
      <c r="H1183" s="17" t="n"/>
      <c r="L1183" s="21">
        <f>IF($A1183="","",IF($H1183="",TODAY(),$H1183)-$A1183)</f>
        <v/>
      </c>
      <c r="M1183" s="20">
        <f>IF($A1183="","",IF($H1183&lt;&gt;"","Returned",IF(AND($G1183&lt;&gt;"",TODAY()&gt;$G1183),"Overdue","Out")))</f>
        <v/>
      </c>
      <c r="N1183" s="21">
        <f>IF(OR($A1183="",$G1183=""),"",MAX(0,IF($H1183="",TODAY(),$H1183)-$G1183))</f>
        <v/>
      </c>
    </row>
    <row r="1184">
      <c r="A1184" s="17" t="n"/>
      <c r="C1184" s="20">
        <f>IF($B1184="","",IFERROR(INDEX('Equipment register'!$B$2:$B$501,MATCH($B1184,'Equipment register'!$A$2:$A$501,0)),"Not in register"))</f>
        <v/>
      </c>
      <c r="G1184" s="17" t="n"/>
      <c r="H1184" s="17" t="n"/>
      <c r="L1184" s="21">
        <f>IF($A1184="","",IF($H1184="",TODAY(),$H1184)-$A1184)</f>
        <v/>
      </c>
      <c r="M1184" s="20">
        <f>IF($A1184="","",IF($H1184&lt;&gt;"","Returned",IF(AND($G1184&lt;&gt;"",TODAY()&gt;$G1184),"Overdue","Out")))</f>
        <v/>
      </c>
      <c r="N1184" s="21">
        <f>IF(OR($A1184="",$G1184=""),"",MAX(0,IF($H1184="",TODAY(),$H1184)-$G1184))</f>
        <v/>
      </c>
    </row>
    <row r="1185">
      <c r="A1185" s="17" t="n"/>
      <c r="C1185" s="20">
        <f>IF($B1185="","",IFERROR(INDEX('Equipment register'!$B$2:$B$501,MATCH($B1185,'Equipment register'!$A$2:$A$501,0)),"Not in register"))</f>
        <v/>
      </c>
      <c r="G1185" s="17" t="n"/>
      <c r="H1185" s="17" t="n"/>
      <c r="L1185" s="21">
        <f>IF($A1185="","",IF($H1185="",TODAY(),$H1185)-$A1185)</f>
        <v/>
      </c>
      <c r="M1185" s="20">
        <f>IF($A1185="","",IF($H1185&lt;&gt;"","Returned",IF(AND($G1185&lt;&gt;"",TODAY()&gt;$G1185),"Overdue","Out")))</f>
        <v/>
      </c>
      <c r="N1185" s="21">
        <f>IF(OR($A1185="",$G1185=""),"",MAX(0,IF($H1185="",TODAY(),$H1185)-$G1185))</f>
        <v/>
      </c>
    </row>
    <row r="1186">
      <c r="A1186" s="17" t="n"/>
      <c r="C1186" s="20">
        <f>IF($B1186="","",IFERROR(INDEX('Equipment register'!$B$2:$B$501,MATCH($B1186,'Equipment register'!$A$2:$A$501,0)),"Not in register"))</f>
        <v/>
      </c>
      <c r="G1186" s="17" t="n"/>
      <c r="H1186" s="17" t="n"/>
      <c r="L1186" s="21">
        <f>IF($A1186="","",IF($H1186="",TODAY(),$H1186)-$A1186)</f>
        <v/>
      </c>
      <c r="M1186" s="20">
        <f>IF($A1186="","",IF($H1186&lt;&gt;"","Returned",IF(AND($G1186&lt;&gt;"",TODAY()&gt;$G1186),"Overdue","Out")))</f>
        <v/>
      </c>
      <c r="N1186" s="21">
        <f>IF(OR($A1186="",$G1186=""),"",MAX(0,IF($H1186="",TODAY(),$H1186)-$G1186))</f>
        <v/>
      </c>
    </row>
    <row r="1187">
      <c r="A1187" s="17" t="n"/>
      <c r="C1187" s="20">
        <f>IF($B1187="","",IFERROR(INDEX('Equipment register'!$B$2:$B$501,MATCH($B1187,'Equipment register'!$A$2:$A$501,0)),"Not in register"))</f>
        <v/>
      </c>
      <c r="G1187" s="17" t="n"/>
      <c r="H1187" s="17" t="n"/>
      <c r="L1187" s="21">
        <f>IF($A1187="","",IF($H1187="",TODAY(),$H1187)-$A1187)</f>
        <v/>
      </c>
      <c r="M1187" s="20">
        <f>IF($A1187="","",IF($H1187&lt;&gt;"","Returned",IF(AND($G1187&lt;&gt;"",TODAY()&gt;$G1187),"Overdue","Out")))</f>
        <v/>
      </c>
      <c r="N1187" s="21">
        <f>IF(OR($A1187="",$G1187=""),"",MAX(0,IF($H1187="",TODAY(),$H1187)-$G1187))</f>
        <v/>
      </c>
    </row>
    <row r="1188">
      <c r="A1188" s="17" t="n"/>
      <c r="C1188" s="20">
        <f>IF($B1188="","",IFERROR(INDEX('Equipment register'!$B$2:$B$501,MATCH($B1188,'Equipment register'!$A$2:$A$501,0)),"Not in register"))</f>
        <v/>
      </c>
      <c r="G1188" s="17" t="n"/>
      <c r="H1188" s="17" t="n"/>
      <c r="L1188" s="21">
        <f>IF($A1188="","",IF($H1188="",TODAY(),$H1188)-$A1188)</f>
        <v/>
      </c>
      <c r="M1188" s="20">
        <f>IF($A1188="","",IF($H1188&lt;&gt;"","Returned",IF(AND($G1188&lt;&gt;"",TODAY()&gt;$G1188),"Overdue","Out")))</f>
        <v/>
      </c>
      <c r="N1188" s="21">
        <f>IF(OR($A1188="",$G1188=""),"",MAX(0,IF($H1188="",TODAY(),$H1188)-$G1188))</f>
        <v/>
      </c>
    </row>
    <row r="1189">
      <c r="A1189" s="17" t="n"/>
      <c r="C1189" s="20">
        <f>IF($B1189="","",IFERROR(INDEX('Equipment register'!$B$2:$B$501,MATCH($B1189,'Equipment register'!$A$2:$A$501,0)),"Not in register"))</f>
        <v/>
      </c>
      <c r="G1189" s="17" t="n"/>
      <c r="H1189" s="17" t="n"/>
      <c r="L1189" s="21">
        <f>IF($A1189="","",IF($H1189="",TODAY(),$H1189)-$A1189)</f>
        <v/>
      </c>
      <c r="M1189" s="20">
        <f>IF($A1189="","",IF($H1189&lt;&gt;"","Returned",IF(AND($G1189&lt;&gt;"",TODAY()&gt;$G1189),"Overdue","Out")))</f>
        <v/>
      </c>
      <c r="N1189" s="21">
        <f>IF(OR($A1189="",$G1189=""),"",MAX(0,IF($H1189="",TODAY(),$H1189)-$G1189))</f>
        <v/>
      </c>
    </row>
    <row r="1190">
      <c r="A1190" s="17" t="n"/>
      <c r="C1190" s="20">
        <f>IF($B1190="","",IFERROR(INDEX('Equipment register'!$B$2:$B$501,MATCH($B1190,'Equipment register'!$A$2:$A$501,0)),"Not in register"))</f>
        <v/>
      </c>
      <c r="G1190" s="17" t="n"/>
      <c r="H1190" s="17" t="n"/>
      <c r="L1190" s="21">
        <f>IF($A1190="","",IF($H1190="",TODAY(),$H1190)-$A1190)</f>
        <v/>
      </c>
      <c r="M1190" s="20">
        <f>IF($A1190="","",IF($H1190&lt;&gt;"","Returned",IF(AND($G1190&lt;&gt;"",TODAY()&gt;$G1190),"Overdue","Out")))</f>
        <v/>
      </c>
      <c r="N1190" s="21">
        <f>IF(OR($A1190="",$G1190=""),"",MAX(0,IF($H1190="",TODAY(),$H1190)-$G1190))</f>
        <v/>
      </c>
    </row>
    <row r="1191">
      <c r="A1191" s="17" t="n"/>
      <c r="C1191" s="20">
        <f>IF($B1191="","",IFERROR(INDEX('Equipment register'!$B$2:$B$501,MATCH($B1191,'Equipment register'!$A$2:$A$501,0)),"Not in register"))</f>
        <v/>
      </c>
      <c r="G1191" s="17" t="n"/>
      <c r="H1191" s="17" t="n"/>
      <c r="L1191" s="21">
        <f>IF($A1191="","",IF($H1191="",TODAY(),$H1191)-$A1191)</f>
        <v/>
      </c>
      <c r="M1191" s="20">
        <f>IF($A1191="","",IF($H1191&lt;&gt;"","Returned",IF(AND($G1191&lt;&gt;"",TODAY()&gt;$G1191),"Overdue","Out")))</f>
        <v/>
      </c>
      <c r="N1191" s="21">
        <f>IF(OR($A1191="",$G1191=""),"",MAX(0,IF($H1191="",TODAY(),$H1191)-$G1191))</f>
        <v/>
      </c>
    </row>
    <row r="1192">
      <c r="A1192" s="17" t="n"/>
      <c r="C1192" s="20">
        <f>IF($B1192="","",IFERROR(INDEX('Equipment register'!$B$2:$B$501,MATCH($B1192,'Equipment register'!$A$2:$A$501,0)),"Not in register"))</f>
        <v/>
      </c>
      <c r="G1192" s="17" t="n"/>
      <c r="H1192" s="17" t="n"/>
      <c r="L1192" s="21">
        <f>IF($A1192="","",IF($H1192="",TODAY(),$H1192)-$A1192)</f>
        <v/>
      </c>
      <c r="M1192" s="20">
        <f>IF($A1192="","",IF($H1192&lt;&gt;"","Returned",IF(AND($G1192&lt;&gt;"",TODAY()&gt;$G1192),"Overdue","Out")))</f>
        <v/>
      </c>
      <c r="N1192" s="21">
        <f>IF(OR($A1192="",$G1192=""),"",MAX(0,IF($H1192="",TODAY(),$H1192)-$G1192))</f>
        <v/>
      </c>
    </row>
    <row r="1193">
      <c r="A1193" s="17" t="n"/>
      <c r="C1193" s="20">
        <f>IF($B1193="","",IFERROR(INDEX('Equipment register'!$B$2:$B$501,MATCH($B1193,'Equipment register'!$A$2:$A$501,0)),"Not in register"))</f>
        <v/>
      </c>
      <c r="G1193" s="17" t="n"/>
      <c r="H1193" s="17" t="n"/>
      <c r="L1193" s="21">
        <f>IF($A1193="","",IF($H1193="",TODAY(),$H1193)-$A1193)</f>
        <v/>
      </c>
      <c r="M1193" s="20">
        <f>IF($A1193="","",IF($H1193&lt;&gt;"","Returned",IF(AND($G1193&lt;&gt;"",TODAY()&gt;$G1193),"Overdue","Out")))</f>
        <v/>
      </c>
      <c r="N1193" s="21">
        <f>IF(OR($A1193="",$G1193=""),"",MAX(0,IF($H1193="",TODAY(),$H1193)-$G1193))</f>
        <v/>
      </c>
    </row>
    <row r="1194">
      <c r="A1194" s="17" t="n"/>
      <c r="C1194" s="20">
        <f>IF($B1194="","",IFERROR(INDEX('Equipment register'!$B$2:$B$501,MATCH($B1194,'Equipment register'!$A$2:$A$501,0)),"Not in register"))</f>
        <v/>
      </c>
      <c r="G1194" s="17" t="n"/>
      <c r="H1194" s="17" t="n"/>
      <c r="L1194" s="21">
        <f>IF($A1194="","",IF($H1194="",TODAY(),$H1194)-$A1194)</f>
        <v/>
      </c>
      <c r="M1194" s="20">
        <f>IF($A1194="","",IF($H1194&lt;&gt;"","Returned",IF(AND($G1194&lt;&gt;"",TODAY()&gt;$G1194),"Overdue","Out")))</f>
        <v/>
      </c>
      <c r="N1194" s="21">
        <f>IF(OR($A1194="",$G1194=""),"",MAX(0,IF($H1194="",TODAY(),$H1194)-$G1194))</f>
        <v/>
      </c>
    </row>
    <row r="1195">
      <c r="A1195" s="17" t="n"/>
      <c r="C1195" s="20">
        <f>IF($B1195="","",IFERROR(INDEX('Equipment register'!$B$2:$B$501,MATCH($B1195,'Equipment register'!$A$2:$A$501,0)),"Not in register"))</f>
        <v/>
      </c>
      <c r="G1195" s="17" t="n"/>
      <c r="H1195" s="17" t="n"/>
      <c r="L1195" s="21">
        <f>IF($A1195="","",IF($H1195="",TODAY(),$H1195)-$A1195)</f>
        <v/>
      </c>
      <c r="M1195" s="20">
        <f>IF($A1195="","",IF($H1195&lt;&gt;"","Returned",IF(AND($G1195&lt;&gt;"",TODAY()&gt;$G1195),"Overdue","Out")))</f>
        <v/>
      </c>
      <c r="N1195" s="21">
        <f>IF(OR($A1195="",$G1195=""),"",MAX(0,IF($H1195="",TODAY(),$H1195)-$G1195))</f>
        <v/>
      </c>
    </row>
    <row r="1196">
      <c r="A1196" s="17" t="n"/>
      <c r="C1196" s="20">
        <f>IF($B1196="","",IFERROR(INDEX('Equipment register'!$B$2:$B$501,MATCH($B1196,'Equipment register'!$A$2:$A$501,0)),"Not in register"))</f>
        <v/>
      </c>
      <c r="G1196" s="17" t="n"/>
      <c r="H1196" s="17" t="n"/>
      <c r="L1196" s="21">
        <f>IF($A1196="","",IF($H1196="",TODAY(),$H1196)-$A1196)</f>
        <v/>
      </c>
      <c r="M1196" s="20">
        <f>IF($A1196="","",IF($H1196&lt;&gt;"","Returned",IF(AND($G1196&lt;&gt;"",TODAY()&gt;$G1196),"Overdue","Out")))</f>
        <v/>
      </c>
      <c r="N1196" s="21">
        <f>IF(OR($A1196="",$G1196=""),"",MAX(0,IF($H1196="",TODAY(),$H1196)-$G1196))</f>
        <v/>
      </c>
    </row>
    <row r="1197">
      <c r="A1197" s="17" t="n"/>
      <c r="C1197" s="20">
        <f>IF($B1197="","",IFERROR(INDEX('Equipment register'!$B$2:$B$501,MATCH($B1197,'Equipment register'!$A$2:$A$501,0)),"Not in register"))</f>
        <v/>
      </c>
      <c r="G1197" s="17" t="n"/>
      <c r="H1197" s="17" t="n"/>
      <c r="L1197" s="21">
        <f>IF($A1197="","",IF($H1197="",TODAY(),$H1197)-$A1197)</f>
        <v/>
      </c>
      <c r="M1197" s="20">
        <f>IF($A1197="","",IF($H1197&lt;&gt;"","Returned",IF(AND($G1197&lt;&gt;"",TODAY()&gt;$G1197),"Overdue","Out")))</f>
        <v/>
      </c>
      <c r="N1197" s="21">
        <f>IF(OR($A1197="",$G1197=""),"",MAX(0,IF($H1197="",TODAY(),$H1197)-$G1197))</f>
        <v/>
      </c>
    </row>
    <row r="1198">
      <c r="A1198" s="17" t="n"/>
      <c r="C1198" s="20">
        <f>IF($B1198="","",IFERROR(INDEX('Equipment register'!$B$2:$B$501,MATCH($B1198,'Equipment register'!$A$2:$A$501,0)),"Not in register"))</f>
        <v/>
      </c>
      <c r="G1198" s="17" t="n"/>
      <c r="H1198" s="17" t="n"/>
      <c r="L1198" s="21">
        <f>IF($A1198="","",IF($H1198="",TODAY(),$H1198)-$A1198)</f>
        <v/>
      </c>
      <c r="M1198" s="20">
        <f>IF($A1198="","",IF($H1198&lt;&gt;"","Returned",IF(AND($G1198&lt;&gt;"",TODAY()&gt;$G1198),"Overdue","Out")))</f>
        <v/>
      </c>
      <c r="N1198" s="21">
        <f>IF(OR($A1198="",$G1198=""),"",MAX(0,IF($H1198="",TODAY(),$H1198)-$G1198))</f>
        <v/>
      </c>
    </row>
    <row r="1199">
      <c r="A1199" s="17" t="n"/>
      <c r="C1199" s="20">
        <f>IF($B1199="","",IFERROR(INDEX('Equipment register'!$B$2:$B$501,MATCH($B1199,'Equipment register'!$A$2:$A$501,0)),"Not in register"))</f>
        <v/>
      </c>
      <c r="G1199" s="17" t="n"/>
      <c r="H1199" s="17" t="n"/>
      <c r="L1199" s="21">
        <f>IF($A1199="","",IF($H1199="",TODAY(),$H1199)-$A1199)</f>
        <v/>
      </c>
      <c r="M1199" s="20">
        <f>IF($A1199="","",IF($H1199&lt;&gt;"","Returned",IF(AND($G1199&lt;&gt;"",TODAY()&gt;$G1199),"Overdue","Out")))</f>
        <v/>
      </c>
      <c r="N1199" s="21">
        <f>IF(OR($A1199="",$G1199=""),"",MAX(0,IF($H1199="",TODAY(),$H1199)-$G1199))</f>
        <v/>
      </c>
    </row>
    <row r="1200">
      <c r="A1200" s="17" t="n"/>
      <c r="C1200" s="20">
        <f>IF($B1200="","",IFERROR(INDEX('Equipment register'!$B$2:$B$501,MATCH($B1200,'Equipment register'!$A$2:$A$501,0)),"Not in register"))</f>
        <v/>
      </c>
      <c r="G1200" s="17" t="n"/>
      <c r="H1200" s="17" t="n"/>
      <c r="L1200" s="21">
        <f>IF($A1200="","",IF($H1200="",TODAY(),$H1200)-$A1200)</f>
        <v/>
      </c>
      <c r="M1200" s="20">
        <f>IF($A1200="","",IF($H1200&lt;&gt;"","Returned",IF(AND($G1200&lt;&gt;"",TODAY()&gt;$G1200),"Overdue","Out")))</f>
        <v/>
      </c>
      <c r="N1200" s="21">
        <f>IF(OR($A1200="",$G1200=""),"",MAX(0,IF($H1200="",TODAY(),$H1200)-$G1200))</f>
        <v/>
      </c>
    </row>
    <row r="1201">
      <c r="A1201" s="17" t="n"/>
      <c r="C1201" s="20">
        <f>IF($B1201="","",IFERROR(INDEX('Equipment register'!$B$2:$B$501,MATCH($B1201,'Equipment register'!$A$2:$A$501,0)),"Not in register"))</f>
        <v/>
      </c>
      <c r="G1201" s="17" t="n"/>
      <c r="H1201" s="17" t="n"/>
      <c r="L1201" s="21">
        <f>IF($A1201="","",IF($H1201="",TODAY(),$H1201)-$A1201)</f>
        <v/>
      </c>
      <c r="M1201" s="20">
        <f>IF($A1201="","",IF($H1201&lt;&gt;"","Returned",IF(AND($G1201&lt;&gt;"",TODAY()&gt;$G1201),"Overdue","Out")))</f>
        <v/>
      </c>
      <c r="N1201" s="21">
        <f>IF(OR($A1201="",$G1201=""),"",MAX(0,IF($H1201="",TODAY(),$H1201)-$G1201))</f>
        <v/>
      </c>
    </row>
    <row r="1202">
      <c r="A1202" s="17" t="n"/>
      <c r="C1202" s="20">
        <f>IF($B1202="","",IFERROR(INDEX('Equipment register'!$B$2:$B$501,MATCH($B1202,'Equipment register'!$A$2:$A$501,0)),"Not in register"))</f>
        <v/>
      </c>
      <c r="G1202" s="17" t="n"/>
      <c r="H1202" s="17" t="n"/>
      <c r="L1202" s="21">
        <f>IF($A1202="","",IF($H1202="",TODAY(),$H1202)-$A1202)</f>
        <v/>
      </c>
      <c r="M1202" s="20">
        <f>IF($A1202="","",IF($H1202&lt;&gt;"","Returned",IF(AND($G1202&lt;&gt;"",TODAY()&gt;$G1202),"Overdue","Out")))</f>
        <v/>
      </c>
      <c r="N1202" s="21">
        <f>IF(OR($A1202="",$G1202=""),"",MAX(0,IF($H1202="",TODAY(),$H1202)-$G1202))</f>
        <v/>
      </c>
    </row>
    <row r="1203">
      <c r="A1203" s="17" t="n"/>
      <c r="C1203" s="20">
        <f>IF($B1203="","",IFERROR(INDEX('Equipment register'!$B$2:$B$501,MATCH($B1203,'Equipment register'!$A$2:$A$501,0)),"Not in register"))</f>
        <v/>
      </c>
      <c r="G1203" s="17" t="n"/>
      <c r="H1203" s="17" t="n"/>
      <c r="L1203" s="21">
        <f>IF($A1203="","",IF($H1203="",TODAY(),$H1203)-$A1203)</f>
        <v/>
      </c>
      <c r="M1203" s="20">
        <f>IF($A1203="","",IF($H1203&lt;&gt;"","Returned",IF(AND($G1203&lt;&gt;"",TODAY()&gt;$G1203),"Overdue","Out")))</f>
        <v/>
      </c>
      <c r="N1203" s="21">
        <f>IF(OR($A1203="",$G1203=""),"",MAX(0,IF($H1203="",TODAY(),$H1203)-$G1203))</f>
        <v/>
      </c>
    </row>
    <row r="1204">
      <c r="A1204" s="17" t="n"/>
      <c r="C1204" s="20">
        <f>IF($B1204="","",IFERROR(INDEX('Equipment register'!$B$2:$B$501,MATCH($B1204,'Equipment register'!$A$2:$A$501,0)),"Not in register"))</f>
        <v/>
      </c>
      <c r="G1204" s="17" t="n"/>
      <c r="H1204" s="17" t="n"/>
      <c r="L1204" s="21">
        <f>IF($A1204="","",IF($H1204="",TODAY(),$H1204)-$A1204)</f>
        <v/>
      </c>
      <c r="M1204" s="20">
        <f>IF($A1204="","",IF($H1204&lt;&gt;"","Returned",IF(AND($G1204&lt;&gt;"",TODAY()&gt;$G1204),"Overdue","Out")))</f>
        <v/>
      </c>
      <c r="N1204" s="21">
        <f>IF(OR($A1204="",$G1204=""),"",MAX(0,IF($H1204="",TODAY(),$H1204)-$G1204))</f>
        <v/>
      </c>
    </row>
    <row r="1205">
      <c r="A1205" s="17" t="n"/>
      <c r="C1205" s="20">
        <f>IF($B1205="","",IFERROR(INDEX('Equipment register'!$B$2:$B$501,MATCH($B1205,'Equipment register'!$A$2:$A$501,0)),"Not in register"))</f>
        <v/>
      </c>
      <c r="G1205" s="17" t="n"/>
      <c r="H1205" s="17" t="n"/>
      <c r="L1205" s="21">
        <f>IF($A1205="","",IF($H1205="",TODAY(),$H1205)-$A1205)</f>
        <v/>
      </c>
      <c r="M1205" s="20">
        <f>IF($A1205="","",IF($H1205&lt;&gt;"","Returned",IF(AND($G1205&lt;&gt;"",TODAY()&gt;$G1205),"Overdue","Out")))</f>
        <v/>
      </c>
      <c r="N1205" s="21">
        <f>IF(OR($A1205="",$G1205=""),"",MAX(0,IF($H1205="",TODAY(),$H1205)-$G1205))</f>
        <v/>
      </c>
    </row>
    <row r="1206">
      <c r="A1206" s="17" t="n"/>
      <c r="C1206" s="20">
        <f>IF($B1206="","",IFERROR(INDEX('Equipment register'!$B$2:$B$501,MATCH($B1206,'Equipment register'!$A$2:$A$501,0)),"Not in register"))</f>
        <v/>
      </c>
      <c r="G1206" s="17" t="n"/>
      <c r="H1206" s="17" t="n"/>
      <c r="L1206" s="21">
        <f>IF($A1206="","",IF($H1206="",TODAY(),$H1206)-$A1206)</f>
        <v/>
      </c>
      <c r="M1206" s="20">
        <f>IF($A1206="","",IF($H1206&lt;&gt;"","Returned",IF(AND($G1206&lt;&gt;"",TODAY()&gt;$G1206),"Overdue","Out")))</f>
        <v/>
      </c>
      <c r="N1206" s="21">
        <f>IF(OR($A1206="",$G1206=""),"",MAX(0,IF($H1206="",TODAY(),$H1206)-$G1206))</f>
        <v/>
      </c>
    </row>
    <row r="1207">
      <c r="A1207" s="17" t="n"/>
      <c r="C1207" s="20">
        <f>IF($B1207="","",IFERROR(INDEX('Equipment register'!$B$2:$B$501,MATCH($B1207,'Equipment register'!$A$2:$A$501,0)),"Not in register"))</f>
        <v/>
      </c>
      <c r="G1207" s="17" t="n"/>
      <c r="H1207" s="17" t="n"/>
      <c r="L1207" s="21">
        <f>IF($A1207="","",IF($H1207="",TODAY(),$H1207)-$A1207)</f>
        <v/>
      </c>
      <c r="M1207" s="20">
        <f>IF($A1207="","",IF($H1207&lt;&gt;"","Returned",IF(AND($G1207&lt;&gt;"",TODAY()&gt;$G1207),"Overdue","Out")))</f>
        <v/>
      </c>
      <c r="N1207" s="21">
        <f>IF(OR($A1207="",$G1207=""),"",MAX(0,IF($H1207="",TODAY(),$H1207)-$G1207))</f>
        <v/>
      </c>
    </row>
    <row r="1208">
      <c r="A1208" s="17" t="n"/>
      <c r="C1208" s="20">
        <f>IF($B1208="","",IFERROR(INDEX('Equipment register'!$B$2:$B$501,MATCH($B1208,'Equipment register'!$A$2:$A$501,0)),"Not in register"))</f>
        <v/>
      </c>
      <c r="G1208" s="17" t="n"/>
      <c r="H1208" s="17" t="n"/>
      <c r="L1208" s="21">
        <f>IF($A1208="","",IF($H1208="",TODAY(),$H1208)-$A1208)</f>
        <v/>
      </c>
      <c r="M1208" s="20">
        <f>IF($A1208="","",IF($H1208&lt;&gt;"","Returned",IF(AND($G1208&lt;&gt;"",TODAY()&gt;$G1208),"Overdue","Out")))</f>
        <v/>
      </c>
      <c r="N1208" s="21">
        <f>IF(OR($A1208="",$G1208=""),"",MAX(0,IF($H1208="",TODAY(),$H1208)-$G1208))</f>
        <v/>
      </c>
    </row>
    <row r="1209">
      <c r="A1209" s="17" t="n"/>
      <c r="C1209" s="20">
        <f>IF($B1209="","",IFERROR(INDEX('Equipment register'!$B$2:$B$501,MATCH($B1209,'Equipment register'!$A$2:$A$501,0)),"Not in register"))</f>
        <v/>
      </c>
      <c r="G1209" s="17" t="n"/>
      <c r="H1209" s="17" t="n"/>
      <c r="L1209" s="21">
        <f>IF($A1209="","",IF($H1209="",TODAY(),$H1209)-$A1209)</f>
        <v/>
      </c>
      <c r="M1209" s="20">
        <f>IF($A1209="","",IF($H1209&lt;&gt;"","Returned",IF(AND($G1209&lt;&gt;"",TODAY()&gt;$G1209),"Overdue","Out")))</f>
        <v/>
      </c>
      <c r="N1209" s="21">
        <f>IF(OR($A1209="",$G1209=""),"",MAX(0,IF($H1209="",TODAY(),$H1209)-$G1209))</f>
        <v/>
      </c>
    </row>
    <row r="1210">
      <c r="A1210" s="17" t="n"/>
      <c r="C1210" s="20">
        <f>IF($B1210="","",IFERROR(INDEX('Equipment register'!$B$2:$B$501,MATCH($B1210,'Equipment register'!$A$2:$A$501,0)),"Not in register"))</f>
        <v/>
      </c>
      <c r="G1210" s="17" t="n"/>
      <c r="H1210" s="17" t="n"/>
      <c r="L1210" s="21">
        <f>IF($A1210="","",IF($H1210="",TODAY(),$H1210)-$A1210)</f>
        <v/>
      </c>
      <c r="M1210" s="20">
        <f>IF($A1210="","",IF($H1210&lt;&gt;"","Returned",IF(AND($G1210&lt;&gt;"",TODAY()&gt;$G1210),"Overdue","Out")))</f>
        <v/>
      </c>
      <c r="N1210" s="21">
        <f>IF(OR($A1210="",$G1210=""),"",MAX(0,IF($H1210="",TODAY(),$H1210)-$G1210))</f>
        <v/>
      </c>
    </row>
    <row r="1211">
      <c r="A1211" s="17" t="n"/>
      <c r="C1211" s="20">
        <f>IF($B1211="","",IFERROR(INDEX('Equipment register'!$B$2:$B$501,MATCH($B1211,'Equipment register'!$A$2:$A$501,0)),"Not in register"))</f>
        <v/>
      </c>
      <c r="G1211" s="17" t="n"/>
      <c r="H1211" s="17" t="n"/>
      <c r="L1211" s="21">
        <f>IF($A1211="","",IF($H1211="",TODAY(),$H1211)-$A1211)</f>
        <v/>
      </c>
      <c r="M1211" s="20">
        <f>IF($A1211="","",IF($H1211&lt;&gt;"","Returned",IF(AND($G1211&lt;&gt;"",TODAY()&gt;$G1211),"Overdue","Out")))</f>
        <v/>
      </c>
      <c r="N1211" s="21">
        <f>IF(OR($A1211="",$G1211=""),"",MAX(0,IF($H1211="",TODAY(),$H1211)-$G1211))</f>
        <v/>
      </c>
    </row>
    <row r="1212">
      <c r="A1212" s="17" t="n"/>
      <c r="C1212" s="20">
        <f>IF($B1212="","",IFERROR(INDEX('Equipment register'!$B$2:$B$501,MATCH($B1212,'Equipment register'!$A$2:$A$501,0)),"Not in register"))</f>
        <v/>
      </c>
      <c r="G1212" s="17" t="n"/>
      <c r="H1212" s="17" t="n"/>
      <c r="L1212" s="21">
        <f>IF($A1212="","",IF($H1212="",TODAY(),$H1212)-$A1212)</f>
        <v/>
      </c>
      <c r="M1212" s="20">
        <f>IF($A1212="","",IF($H1212&lt;&gt;"","Returned",IF(AND($G1212&lt;&gt;"",TODAY()&gt;$G1212),"Overdue","Out")))</f>
        <v/>
      </c>
      <c r="N1212" s="21">
        <f>IF(OR($A1212="",$G1212=""),"",MAX(0,IF($H1212="",TODAY(),$H1212)-$G1212))</f>
        <v/>
      </c>
    </row>
    <row r="1213">
      <c r="A1213" s="17" t="n"/>
      <c r="C1213" s="20">
        <f>IF($B1213="","",IFERROR(INDEX('Equipment register'!$B$2:$B$501,MATCH($B1213,'Equipment register'!$A$2:$A$501,0)),"Not in register"))</f>
        <v/>
      </c>
      <c r="G1213" s="17" t="n"/>
      <c r="H1213" s="17" t="n"/>
      <c r="L1213" s="21">
        <f>IF($A1213="","",IF($H1213="",TODAY(),$H1213)-$A1213)</f>
        <v/>
      </c>
      <c r="M1213" s="20">
        <f>IF($A1213="","",IF($H1213&lt;&gt;"","Returned",IF(AND($G1213&lt;&gt;"",TODAY()&gt;$G1213),"Overdue","Out")))</f>
        <v/>
      </c>
      <c r="N1213" s="21">
        <f>IF(OR($A1213="",$G1213=""),"",MAX(0,IF($H1213="",TODAY(),$H1213)-$G1213))</f>
        <v/>
      </c>
    </row>
    <row r="1214">
      <c r="A1214" s="17" t="n"/>
      <c r="C1214" s="20">
        <f>IF($B1214="","",IFERROR(INDEX('Equipment register'!$B$2:$B$501,MATCH($B1214,'Equipment register'!$A$2:$A$501,0)),"Not in register"))</f>
        <v/>
      </c>
      <c r="G1214" s="17" t="n"/>
      <c r="H1214" s="17" t="n"/>
      <c r="L1214" s="21">
        <f>IF($A1214="","",IF($H1214="",TODAY(),$H1214)-$A1214)</f>
        <v/>
      </c>
      <c r="M1214" s="20">
        <f>IF($A1214="","",IF($H1214&lt;&gt;"","Returned",IF(AND($G1214&lt;&gt;"",TODAY()&gt;$G1214),"Overdue","Out")))</f>
        <v/>
      </c>
      <c r="N1214" s="21">
        <f>IF(OR($A1214="",$G1214=""),"",MAX(0,IF($H1214="",TODAY(),$H1214)-$G1214))</f>
        <v/>
      </c>
    </row>
    <row r="1215">
      <c r="A1215" s="17" t="n"/>
      <c r="C1215" s="20">
        <f>IF($B1215="","",IFERROR(INDEX('Equipment register'!$B$2:$B$501,MATCH($B1215,'Equipment register'!$A$2:$A$501,0)),"Not in register"))</f>
        <v/>
      </c>
      <c r="G1215" s="17" t="n"/>
      <c r="H1215" s="17" t="n"/>
      <c r="L1215" s="21">
        <f>IF($A1215="","",IF($H1215="",TODAY(),$H1215)-$A1215)</f>
        <v/>
      </c>
      <c r="M1215" s="20">
        <f>IF($A1215="","",IF($H1215&lt;&gt;"","Returned",IF(AND($G1215&lt;&gt;"",TODAY()&gt;$G1215),"Overdue","Out")))</f>
        <v/>
      </c>
      <c r="N1215" s="21">
        <f>IF(OR($A1215="",$G1215=""),"",MAX(0,IF($H1215="",TODAY(),$H1215)-$G1215))</f>
        <v/>
      </c>
    </row>
    <row r="1216">
      <c r="A1216" s="17" t="n"/>
      <c r="C1216" s="20">
        <f>IF($B1216="","",IFERROR(INDEX('Equipment register'!$B$2:$B$501,MATCH($B1216,'Equipment register'!$A$2:$A$501,0)),"Not in register"))</f>
        <v/>
      </c>
      <c r="G1216" s="17" t="n"/>
      <c r="H1216" s="17" t="n"/>
      <c r="L1216" s="21">
        <f>IF($A1216="","",IF($H1216="",TODAY(),$H1216)-$A1216)</f>
        <v/>
      </c>
      <c r="M1216" s="20">
        <f>IF($A1216="","",IF($H1216&lt;&gt;"","Returned",IF(AND($G1216&lt;&gt;"",TODAY()&gt;$G1216),"Overdue","Out")))</f>
        <v/>
      </c>
      <c r="N1216" s="21">
        <f>IF(OR($A1216="",$G1216=""),"",MAX(0,IF($H1216="",TODAY(),$H1216)-$G1216))</f>
        <v/>
      </c>
    </row>
    <row r="1217">
      <c r="A1217" s="17" t="n"/>
      <c r="C1217" s="20">
        <f>IF($B1217="","",IFERROR(INDEX('Equipment register'!$B$2:$B$501,MATCH($B1217,'Equipment register'!$A$2:$A$501,0)),"Not in register"))</f>
        <v/>
      </c>
      <c r="G1217" s="17" t="n"/>
      <c r="H1217" s="17" t="n"/>
      <c r="L1217" s="21">
        <f>IF($A1217="","",IF($H1217="",TODAY(),$H1217)-$A1217)</f>
        <v/>
      </c>
      <c r="M1217" s="20">
        <f>IF($A1217="","",IF($H1217&lt;&gt;"","Returned",IF(AND($G1217&lt;&gt;"",TODAY()&gt;$G1217),"Overdue","Out")))</f>
        <v/>
      </c>
      <c r="N1217" s="21">
        <f>IF(OR($A1217="",$G1217=""),"",MAX(0,IF($H1217="",TODAY(),$H1217)-$G1217))</f>
        <v/>
      </c>
    </row>
    <row r="1218">
      <c r="A1218" s="17" t="n"/>
      <c r="C1218" s="20">
        <f>IF($B1218="","",IFERROR(INDEX('Equipment register'!$B$2:$B$501,MATCH($B1218,'Equipment register'!$A$2:$A$501,0)),"Not in register"))</f>
        <v/>
      </c>
      <c r="G1218" s="17" t="n"/>
      <c r="H1218" s="17" t="n"/>
      <c r="L1218" s="21">
        <f>IF($A1218="","",IF($H1218="",TODAY(),$H1218)-$A1218)</f>
        <v/>
      </c>
      <c r="M1218" s="20">
        <f>IF($A1218="","",IF($H1218&lt;&gt;"","Returned",IF(AND($G1218&lt;&gt;"",TODAY()&gt;$G1218),"Overdue","Out")))</f>
        <v/>
      </c>
      <c r="N1218" s="21">
        <f>IF(OR($A1218="",$G1218=""),"",MAX(0,IF($H1218="",TODAY(),$H1218)-$G1218))</f>
        <v/>
      </c>
    </row>
    <row r="1219">
      <c r="A1219" s="17" t="n"/>
      <c r="C1219" s="20">
        <f>IF($B1219="","",IFERROR(INDEX('Equipment register'!$B$2:$B$501,MATCH($B1219,'Equipment register'!$A$2:$A$501,0)),"Not in register"))</f>
        <v/>
      </c>
      <c r="G1219" s="17" t="n"/>
      <c r="H1219" s="17" t="n"/>
      <c r="L1219" s="21">
        <f>IF($A1219="","",IF($H1219="",TODAY(),$H1219)-$A1219)</f>
        <v/>
      </c>
      <c r="M1219" s="20">
        <f>IF($A1219="","",IF($H1219&lt;&gt;"","Returned",IF(AND($G1219&lt;&gt;"",TODAY()&gt;$G1219),"Overdue","Out")))</f>
        <v/>
      </c>
      <c r="N1219" s="21">
        <f>IF(OR($A1219="",$G1219=""),"",MAX(0,IF($H1219="",TODAY(),$H1219)-$G1219))</f>
        <v/>
      </c>
    </row>
    <row r="1220">
      <c r="A1220" s="17" t="n"/>
      <c r="C1220" s="20">
        <f>IF($B1220="","",IFERROR(INDEX('Equipment register'!$B$2:$B$501,MATCH($B1220,'Equipment register'!$A$2:$A$501,0)),"Not in register"))</f>
        <v/>
      </c>
      <c r="G1220" s="17" t="n"/>
      <c r="H1220" s="17" t="n"/>
      <c r="L1220" s="21">
        <f>IF($A1220="","",IF($H1220="",TODAY(),$H1220)-$A1220)</f>
        <v/>
      </c>
      <c r="M1220" s="20">
        <f>IF($A1220="","",IF($H1220&lt;&gt;"","Returned",IF(AND($G1220&lt;&gt;"",TODAY()&gt;$G1220),"Overdue","Out")))</f>
        <v/>
      </c>
      <c r="N1220" s="21">
        <f>IF(OR($A1220="",$G1220=""),"",MAX(0,IF($H1220="",TODAY(),$H1220)-$G1220))</f>
        <v/>
      </c>
    </row>
    <row r="1221">
      <c r="A1221" s="17" t="n"/>
      <c r="C1221" s="20">
        <f>IF($B1221="","",IFERROR(INDEX('Equipment register'!$B$2:$B$501,MATCH($B1221,'Equipment register'!$A$2:$A$501,0)),"Not in register"))</f>
        <v/>
      </c>
      <c r="G1221" s="17" t="n"/>
      <c r="H1221" s="17" t="n"/>
      <c r="L1221" s="21">
        <f>IF($A1221="","",IF($H1221="",TODAY(),$H1221)-$A1221)</f>
        <v/>
      </c>
      <c r="M1221" s="20">
        <f>IF($A1221="","",IF($H1221&lt;&gt;"","Returned",IF(AND($G1221&lt;&gt;"",TODAY()&gt;$G1221),"Overdue","Out")))</f>
        <v/>
      </c>
      <c r="N1221" s="21">
        <f>IF(OR($A1221="",$G1221=""),"",MAX(0,IF($H1221="",TODAY(),$H1221)-$G1221))</f>
        <v/>
      </c>
    </row>
    <row r="1222">
      <c r="A1222" s="17" t="n"/>
      <c r="C1222" s="20">
        <f>IF($B1222="","",IFERROR(INDEX('Equipment register'!$B$2:$B$501,MATCH($B1222,'Equipment register'!$A$2:$A$501,0)),"Not in register"))</f>
        <v/>
      </c>
      <c r="G1222" s="17" t="n"/>
      <c r="H1222" s="17" t="n"/>
      <c r="L1222" s="21">
        <f>IF($A1222="","",IF($H1222="",TODAY(),$H1222)-$A1222)</f>
        <v/>
      </c>
      <c r="M1222" s="20">
        <f>IF($A1222="","",IF($H1222&lt;&gt;"","Returned",IF(AND($G1222&lt;&gt;"",TODAY()&gt;$G1222),"Overdue","Out")))</f>
        <v/>
      </c>
      <c r="N1222" s="21">
        <f>IF(OR($A1222="",$G1222=""),"",MAX(0,IF($H1222="",TODAY(),$H1222)-$G1222))</f>
        <v/>
      </c>
    </row>
    <row r="1223">
      <c r="A1223" s="17" t="n"/>
      <c r="C1223" s="20">
        <f>IF($B1223="","",IFERROR(INDEX('Equipment register'!$B$2:$B$501,MATCH($B1223,'Equipment register'!$A$2:$A$501,0)),"Not in register"))</f>
        <v/>
      </c>
      <c r="G1223" s="17" t="n"/>
      <c r="H1223" s="17" t="n"/>
      <c r="L1223" s="21">
        <f>IF($A1223="","",IF($H1223="",TODAY(),$H1223)-$A1223)</f>
        <v/>
      </c>
      <c r="M1223" s="20">
        <f>IF($A1223="","",IF($H1223&lt;&gt;"","Returned",IF(AND($G1223&lt;&gt;"",TODAY()&gt;$G1223),"Overdue","Out")))</f>
        <v/>
      </c>
      <c r="N1223" s="21">
        <f>IF(OR($A1223="",$G1223=""),"",MAX(0,IF($H1223="",TODAY(),$H1223)-$G1223))</f>
        <v/>
      </c>
    </row>
    <row r="1224">
      <c r="A1224" s="17" t="n"/>
      <c r="C1224" s="20">
        <f>IF($B1224="","",IFERROR(INDEX('Equipment register'!$B$2:$B$501,MATCH($B1224,'Equipment register'!$A$2:$A$501,0)),"Not in register"))</f>
        <v/>
      </c>
      <c r="G1224" s="17" t="n"/>
      <c r="H1224" s="17" t="n"/>
      <c r="L1224" s="21">
        <f>IF($A1224="","",IF($H1224="",TODAY(),$H1224)-$A1224)</f>
        <v/>
      </c>
      <c r="M1224" s="20">
        <f>IF($A1224="","",IF($H1224&lt;&gt;"","Returned",IF(AND($G1224&lt;&gt;"",TODAY()&gt;$G1224),"Overdue","Out")))</f>
        <v/>
      </c>
      <c r="N1224" s="21">
        <f>IF(OR($A1224="",$G1224=""),"",MAX(0,IF($H1224="",TODAY(),$H1224)-$G1224))</f>
        <v/>
      </c>
    </row>
    <row r="1225">
      <c r="A1225" s="17" t="n"/>
      <c r="C1225" s="20">
        <f>IF($B1225="","",IFERROR(INDEX('Equipment register'!$B$2:$B$501,MATCH($B1225,'Equipment register'!$A$2:$A$501,0)),"Not in register"))</f>
        <v/>
      </c>
      <c r="G1225" s="17" t="n"/>
      <c r="H1225" s="17" t="n"/>
      <c r="L1225" s="21">
        <f>IF($A1225="","",IF($H1225="",TODAY(),$H1225)-$A1225)</f>
        <v/>
      </c>
      <c r="M1225" s="20">
        <f>IF($A1225="","",IF($H1225&lt;&gt;"","Returned",IF(AND($G1225&lt;&gt;"",TODAY()&gt;$G1225),"Overdue","Out")))</f>
        <v/>
      </c>
      <c r="N1225" s="21">
        <f>IF(OR($A1225="",$G1225=""),"",MAX(0,IF($H1225="",TODAY(),$H1225)-$G1225))</f>
        <v/>
      </c>
    </row>
    <row r="1226">
      <c r="A1226" s="17" t="n"/>
      <c r="C1226" s="20">
        <f>IF($B1226="","",IFERROR(INDEX('Equipment register'!$B$2:$B$501,MATCH($B1226,'Equipment register'!$A$2:$A$501,0)),"Not in register"))</f>
        <v/>
      </c>
      <c r="G1226" s="17" t="n"/>
      <c r="H1226" s="17" t="n"/>
      <c r="L1226" s="21">
        <f>IF($A1226="","",IF($H1226="",TODAY(),$H1226)-$A1226)</f>
        <v/>
      </c>
      <c r="M1226" s="20">
        <f>IF($A1226="","",IF($H1226&lt;&gt;"","Returned",IF(AND($G1226&lt;&gt;"",TODAY()&gt;$G1226),"Overdue","Out")))</f>
        <v/>
      </c>
      <c r="N1226" s="21">
        <f>IF(OR($A1226="",$G1226=""),"",MAX(0,IF($H1226="",TODAY(),$H1226)-$G1226))</f>
        <v/>
      </c>
    </row>
    <row r="1227">
      <c r="A1227" s="17" t="n"/>
      <c r="C1227" s="20">
        <f>IF($B1227="","",IFERROR(INDEX('Equipment register'!$B$2:$B$501,MATCH($B1227,'Equipment register'!$A$2:$A$501,0)),"Not in register"))</f>
        <v/>
      </c>
      <c r="G1227" s="17" t="n"/>
      <c r="H1227" s="17" t="n"/>
      <c r="L1227" s="21">
        <f>IF($A1227="","",IF($H1227="",TODAY(),$H1227)-$A1227)</f>
        <v/>
      </c>
      <c r="M1227" s="20">
        <f>IF($A1227="","",IF($H1227&lt;&gt;"","Returned",IF(AND($G1227&lt;&gt;"",TODAY()&gt;$G1227),"Overdue","Out")))</f>
        <v/>
      </c>
      <c r="N1227" s="21">
        <f>IF(OR($A1227="",$G1227=""),"",MAX(0,IF($H1227="",TODAY(),$H1227)-$G1227))</f>
        <v/>
      </c>
    </row>
    <row r="1228">
      <c r="A1228" s="17" t="n"/>
      <c r="C1228" s="20">
        <f>IF($B1228="","",IFERROR(INDEX('Equipment register'!$B$2:$B$501,MATCH($B1228,'Equipment register'!$A$2:$A$501,0)),"Not in register"))</f>
        <v/>
      </c>
      <c r="G1228" s="17" t="n"/>
      <c r="H1228" s="17" t="n"/>
      <c r="L1228" s="21">
        <f>IF($A1228="","",IF($H1228="",TODAY(),$H1228)-$A1228)</f>
        <v/>
      </c>
      <c r="M1228" s="20">
        <f>IF($A1228="","",IF($H1228&lt;&gt;"","Returned",IF(AND($G1228&lt;&gt;"",TODAY()&gt;$G1228),"Overdue","Out")))</f>
        <v/>
      </c>
      <c r="N1228" s="21">
        <f>IF(OR($A1228="",$G1228=""),"",MAX(0,IF($H1228="",TODAY(),$H1228)-$G1228))</f>
        <v/>
      </c>
    </row>
    <row r="1229">
      <c r="A1229" s="17" t="n"/>
      <c r="C1229" s="20">
        <f>IF($B1229="","",IFERROR(INDEX('Equipment register'!$B$2:$B$501,MATCH($B1229,'Equipment register'!$A$2:$A$501,0)),"Not in register"))</f>
        <v/>
      </c>
      <c r="G1229" s="17" t="n"/>
      <c r="H1229" s="17" t="n"/>
      <c r="L1229" s="21">
        <f>IF($A1229="","",IF($H1229="",TODAY(),$H1229)-$A1229)</f>
        <v/>
      </c>
      <c r="M1229" s="20">
        <f>IF($A1229="","",IF($H1229&lt;&gt;"","Returned",IF(AND($G1229&lt;&gt;"",TODAY()&gt;$G1229),"Overdue","Out")))</f>
        <v/>
      </c>
      <c r="N1229" s="21">
        <f>IF(OR($A1229="",$G1229=""),"",MAX(0,IF($H1229="",TODAY(),$H1229)-$G1229))</f>
        <v/>
      </c>
    </row>
    <row r="1230">
      <c r="A1230" s="17" t="n"/>
      <c r="C1230" s="20">
        <f>IF($B1230="","",IFERROR(INDEX('Equipment register'!$B$2:$B$501,MATCH($B1230,'Equipment register'!$A$2:$A$501,0)),"Not in register"))</f>
        <v/>
      </c>
      <c r="G1230" s="17" t="n"/>
      <c r="H1230" s="17" t="n"/>
      <c r="L1230" s="21">
        <f>IF($A1230="","",IF($H1230="",TODAY(),$H1230)-$A1230)</f>
        <v/>
      </c>
      <c r="M1230" s="20">
        <f>IF($A1230="","",IF($H1230&lt;&gt;"","Returned",IF(AND($G1230&lt;&gt;"",TODAY()&gt;$G1230),"Overdue","Out")))</f>
        <v/>
      </c>
      <c r="N1230" s="21">
        <f>IF(OR($A1230="",$G1230=""),"",MAX(0,IF($H1230="",TODAY(),$H1230)-$G1230))</f>
        <v/>
      </c>
    </row>
    <row r="1231">
      <c r="A1231" s="17" t="n"/>
      <c r="C1231" s="20">
        <f>IF($B1231="","",IFERROR(INDEX('Equipment register'!$B$2:$B$501,MATCH($B1231,'Equipment register'!$A$2:$A$501,0)),"Not in register"))</f>
        <v/>
      </c>
      <c r="G1231" s="17" t="n"/>
      <c r="H1231" s="17" t="n"/>
      <c r="L1231" s="21">
        <f>IF($A1231="","",IF($H1231="",TODAY(),$H1231)-$A1231)</f>
        <v/>
      </c>
      <c r="M1231" s="20">
        <f>IF($A1231="","",IF($H1231&lt;&gt;"","Returned",IF(AND($G1231&lt;&gt;"",TODAY()&gt;$G1231),"Overdue","Out")))</f>
        <v/>
      </c>
      <c r="N1231" s="21">
        <f>IF(OR($A1231="",$G1231=""),"",MAX(0,IF($H1231="",TODAY(),$H1231)-$G1231))</f>
        <v/>
      </c>
    </row>
    <row r="1232">
      <c r="A1232" s="17" t="n"/>
      <c r="C1232" s="20">
        <f>IF($B1232="","",IFERROR(INDEX('Equipment register'!$B$2:$B$501,MATCH($B1232,'Equipment register'!$A$2:$A$501,0)),"Not in register"))</f>
        <v/>
      </c>
      <c r="G1232" s="17" t="n"/>
      <c r="H1232" s="17" t="n"/>
      <c r="L1232" s="21">
        <f>IF($A1232="","",IF($H1232="",TODAY(),$H1232)-$A1232)</f>
        <v/>
      </c>
      <c r="M1232" s="20">
        <f>IF($A1232="","",IF($H1232&lt;&gt;"","Returned",IF(AND($G1232&lt;&gt;"",TODAY()&gt;$G1232),"Overdue","Out")))</f>
        <v/>
      </c>
      <c r="N1232" s="21">
        <f>IF(OR($A1232="",$G1232=""),"",MAX(0,IF($H1232="",TODAY(),$H1232)-$G1232))</f>
        <v/>
      </c>
    </row>
    <row r="1233">
      <c r="A1233" s="17" t="n"/>
      <c r="C1233" s="20">
        <f>IF($B1233="","",IFERROR(INDEX('Equipment register'!$B$2:$B$501,MATCH($B1233,'Equipment register'!$A$2:$A$501,0)),"Not in register"))</f>
        <v/>
      </c>
      <c r="G1233" s="17" t="n"/>
      <c r="H1233" s="17" t="n"/>
      <c r="L1233" s="21">
        <f>IF($A1233="","",IF($H1233="",TODAY(),$H1233)-$A1233)</f>
        <v/>
      </c>
      <c r="M1233" s="20">
        <f>IF($A1233="","",IF($H1233&lt;&gt;"","Returned",IF(AND($G1233&lt;&gt;"",TODAY()&gt;$G1233),"Overdue","Out")))</f>
        <v/>
      </c>
      <c r="N1233" s="21">
        <f>IF(OR($A1233="",$G1233=""),"",MAX(0,IF($H1233="",TODAY(),$H1233)-$G1233))</f>
        <v/>
      </c>
    </row>
    <row r="1234">
      <c r="A1234" s="17" t="n"/>
      <c r="C1234" s="20">
        <f>IF($B1234="","",IFERROR(INDEX('Equipment register'!$B$2:$B$501,MATCH($B1234,'Equipment register'!$A$2:$A$501,0)),"Not in register"))</f>
        <v/>
      </c>
      <c r="G1234" s="17" t="n"/>
      <c r="H1234" s="17" t="n"/>
      <c r="L1234" s="21">
        <f>IF($A1234="","",IF($H1234="",TODAY(),$H1234)-$A1234)</f>
        <v/>
      </c>
      <c r="M1234" s="20">
        <f>IF($A1234="","",IF($H1234&lt;&gt;"","Returned",IF(AND($G1234&lt;&gt;"",TODAY()&gt;$G1234),"Overdue","Out")))</f>
        <v/>
      </c>
      <c r="N1234" s="21">
        <f>IF(OR($A1234="",$G1234=""),"",MAX(0,IF($H1234="",TODAY(),$H1234)-$G1234))</f>
        <v/>
      </c>
    </row>
    <row r="1235">
      <c r="A1235" s="17" t="n"/>
      <c r="C1235" s="20">
        <f>IF($B1235="","",IFERROR(INDEX('Equipment register'!$B$2:$B$501,MATCH($B1235,'Equipment register'!$A$2:$A$501,0)),"Not in register"))</f>
        <v/>
      </c>
      <c r="G1235" s="17" t="n"/>
      <c r="H1235" s="17" t="n"/>
      <c r="L1235" s="21">
        <f>IF($A1235="","",IF($H1235="",TODAY(),$H1235)-$A1235)</f>
        <v/>
      </c>
      <c r="M1235" s="20">
        <f>IF($A1235="","",IF($H1235&lt;&gt;"","Returned",IF(AND($G1235&lt;&gt;"",TODAY()&gt;$G1235),"Overdue","Out")))</f>
        <v/>
      </c>
      <c r="N1235" s="21">
        <f>IF(OR($A1235="",$G1235=""),"",MAX(0,IF($H1235="",TODAY(),$H1235)-$G1235))</f>
        <v/>
      </c>
    </row>
    <row r="1236">
      <c r="A1236" s="17" t="n"/>
      <c r="C1236" s="20">
        <f>IF($B1236="","",IFERROR(INDEX('Equipment register'!$B$2:$B$501,MATCH($B1236,'Equipment register'!$A$2:$A$501,0)),"Not in register"))</f>
        <v/>
      </c>
      <c r="G1236" s="17" t="n"/>
      <c r="H1236" s="17" t="n"/>
      <c r="L1236" s="21">
        <f>IF($A1236="","",IF($H1236="",TODAY(),$H1236)-$A1236)</f>
        <v/>
      </c>
      <c r="M1236" s="20">
        <f>IF($A1236="","",IF($H1236&lt;&gt;"","Returned",IF(AND($G1236&lt;&gt;"",TODAY()&gt;$G1236),"Overdue","Out")))</f>
        <v/>
      </c>
      <c r="N1236" s="21">
        <f>IF(OR($A1236="",$G1236=""),"",MAX(0,IF($H1236="",TODAY(),$H1236)-$G1236))</f>
        <v/>
      </c>
    </row>
    <row r="1237">
      <c r="A1237" s="17" t="n"/>
      <c r="C1237" s="20">
        <f>IF($B1237="","",IFERROR(INDEX('Equipment register'!$B$2:$B$501,MATCH($B1237,'Equipment register'!$A$2:$A$501,0)),"Not in register"))</f>
        <v/>
      </c>
      <c r="G1237" s="17" t="n"/>
      <c r="H1237" s="17" t="n"/>
      <c r="L1237" s="21">
        <f>IF($A1237="","",IF($H1237="",TODAY(),$H1237)-$A1237)</f>
        <v/>
      </c>
      <c r="M1237" s="20">
        <f>IF($A1237="","",IF($H1237&lt;&gt;"","Returned",IF(AND($G1237&lt;&gt;"",TODAY()&gt;$G1237),"Overdue","Out")))</f>
        <v/>
      </c>
      <c r="N1237" s="21">
        <f>IF(OR($A1237="",$G1237=""),"",MAX(0,IF($H1237="",TODAY(),$H1237)-$G1237))</f>
        <v/>
      </c>
    </row>
    <row r="1238">
      <c r="A1238" s="17" t="n"/>
      <c r="C1238" s="20">
        <f>IF($B1238="","",IFERROR(INDEX('Equipment register'!$B$2:$B$501,MATCH($B1238,'Equipment register'!$A$2:$A$501,0)),"Not in register"))</f>
        <v/>
      </c>
      <c r="G1238" s="17" t="n"/>
      <c r="H1238" s="17" t="n"/>
      <c r="L1238" s="21">
        <f>IF($A1238="","",IF($H1238="",TODAY(),$H1238)-$A1238)</f>
        <v/>
      </c>
      <c r="M1238" s="20">
        <f>IF($A1238="","",IF($H1238&lt;&gt;"","Returned",IF(AND($G1238&lt;&gt;"",TODAY()&gt;$G1238),"Overdue","Out")))</f>
        <v/>
      </c>
      <c r="N1238" s="21">
        <f>IF(OR($A1238="",$G1238=""),"",MAX(0,IF($H1238="",TODAY(),$H1238)-$G1238))</f>
        <v/>
      </c>
    </row>
    <row r="1239">
      <c r="A1239" s="17" t="n"/>
      <c r="C1239" s="20">
        <f>IF($B1239="","",IFERROR(INDEX('Equipment register'!$B$2:$B$501,MATCH($B1239,'Equipment register'!$A$2:$A$501,0)),"Not in register"))</f>
        <v/>
      </c>
      <c r="G1239" s="17" t="n"/>
      <c r="H1239" s="17" t="n"/>
      <c r="L1239" s="21">
        <f>IF($A1239="","",IF($H1239="",TODAY(),$H1239)-$A1239)</f>
        <v/>
      </c>
      <c r="M1239" s="20">
        <f>IF($A1239="","",IF($H1239&lt;&gt;"","Returned",IF(AND($G1239&lt;&gt;"",TODAY()&gt;$G1239),"Overdue","Out")))</f>
        <v/>
      </c>
      <c r="N1239" s="21">
        <f>IF(OR($A1239="",$G1239=""),"",MAX(0,IF($H1239="",TODAY(),$H1239)-$G1239))</f>
        <v/>
      </c>
    </row>
    <row r="1240">
      <c r="A1240" s="17" t="n"/>
      <c r="C1240" s="20">
        <f>IF($B1240="","",IFERROR(INDEX('Equipment register'!$B$2:$B$501,MATCH($B1240,'Equipment register'!$A$2:$A$501,0)),"Not in register"))</f>
        <v/>
      </c>
      <c r="G1240" s="17" t="n"/>
      <c r="H1240" s="17" t="n"/>
      <c r="L1240" s="21">
        <f>IF($A1240="","",IF($H1240="",TODAY(),$H1240)-$A1240)</f>
        <v/>
      </c>
      <c r="M1240" s="20">
        <f>IF($A1240="","",IF($H1240&lt;&gt;"","Returned",IF(AND($G1240&lt;&gt;"",TODAY()&gt;$G1240),"Overdue","Out")))</f>
        <v/>
      </c>
      <c r="N1240" s="21">
        <f>IF(OR($A1240="",$G1240=""),"",MAX(0,IF($H1240="",TODAY(),$H1240)-$G1240))</f>
        <v/>
      </c>
    </row>
    <row r="1241">
      <c r="A1241" s="17" t="n"/>
      <c r="C1241" s="20">
        <f>IF($B1241="","",IFERROR(INDEX('Equipment register'!$B$2:$B$501,MATCH($B1241,'Equipment register'!$A$2:$A$501,0)),"Not in register"))</f>
        <v/>
      </c>
      <c r="G1241" s="17" t="n"/>
      <c r="H1241" s="17" t="n"/>
      <c r="L1241" s="21">
        <f>IF($A1241="","",IF($H1241="",TODAY(),$H1241)-$A1241)</f>
        <v/>
      </c>
      <c r="M1241" s="20">
        <f>IF($A1241="","",IF($H1241&lt;&gt;"","Returned",IF(AND($G1241&lt;&gt;"",TODAY()&gt;$G1241),"Overdue","Out")))</f>
        <v/>
      </c>
      <c r="N1241" s="21">
        <f>IF(OR($A1241="",$G1241=""),"",MAX(0,IF($H1241="",TODAY(),$H1241)-$G1241))</f>
        <v/>
      </c>
    </row>
    <row r="1242">
      <c r="A1242" s="17" t="n"/>
      <c r="C1242" s="20">
        <f>IF($B1242="","",IFERROR(INDEX('Equipment register'!$B$2:$B$501,MATCH($B1242,'Equipment register'!$A$2:$A$501,0)),"Not in register"))</f>
        <v/>
      </c>
      <c r="G1242" s="17" t="n"/>
      <c r="H1242" s="17" t="n"/>
      <c r="L1242" s="21">
        <f>IF($A1242="","",IF($H1242="",TODAY(),$H1242)-$A1242)</f>
        <v/>
      </c>
      <c r="M1242" s="20">
        <f>IF($A1242="","",IF($H1242&lt;&gt;"","Returned",IF(AND($G1242&lt;&gt;"",TODAY()&gt;$G1242),"Overdue","Out")))</f>
        <v/>
      </c>
      <c r="N1242" s="21">
        <f>IF(OR($A1242="",$G1242=""),"",MAX(0,IF($H1242="",TODAY(),$H1242)-$G1242))</f>
        <v/>
      </c>
    </row>
    <row r="1243">
      <c r="A1243" s="17" t="n"/>
      <c r="C1243" s="20">
        <f>IF($B1243="","",IFERROR(INDEX('Equipment register'!$B$2:$B$501,MATCH($B1243,'Equipment register'!$A$2:$A$501,0)),"Not in register"))</f>
        <v/>
      </c>
      <c r="G1243" s="17" t="n"/>
      <c r="H1243" s="17" t="n"/>
      <c r="L1243" s="21">
        <f>IF($A1243="","",IF($H1243="",TODAY(),$H1243)-$A1243)</f>
        <v/>
      </c>
      <c r="M1243" s="20">
        <f>IF($A1243="","",IF($H1243&lt;&gt;"","Returned",IF(AND($G1243&lt;&gt;"",TODAY()&gt;$G1243),"Overdue","Out")))</f>
        <v/>
      </c>
      <c r="N1243" s="21">
        <f>IF(OR($A1243="",$G1243=""),"",MAX(0,IF($H1243="",TODAY(),$H1243)-$G1243))</f>
        <v/>
      </c>
    </row>
    <row r="1244">
      <c r="A1244" s="17" t="n"/>
      <c r="C1244" s="20">
        <f>IF($B1244="","",IFERROR(INDEX('Equipment register'!$B$2:$B$501,MATCH($B1244,'Equipment register'!$A$2:$A$501,0)),"Not in register"))</f>
        <v/>
      </c>
      <c r="G1244" s="17" t="n"/>
      <c r="H1244" s="17" t="n"/>
      <c r="L1244" s="21">
        <f>IF($A1244="","",IF($H1244="",TODAY(),$H1244)-$A1244)</f>
        <v/>
      </c>
      <c r="M1244" s="20">
        <f>IF($A1244="","",IF($H1244&lt;&gt;"","Returned",IF(AND($G1244&lt;&gt;"",TODAY()&gt;$G1244),"Overdue","Out")))</f>
        <v/>
      </c>
      <c r="N1244" s="21">
        <f>IF(OR($A1244="",$G1244=""),"",MAX(0,IF($H1244="",TODAY(),$H1244)-$G1244))</f>
        <v/>
      </c>
    </row>
    <row r="1245">
      <c r="A1245" s="17" t="n"/>
      <c r="C1245" s="20">
        <f>IF($B1245="","",IFERROR(INDEX('Equipment register'!$B$2:$B$501,MATCH($B1245,'Equipment register'!$A$2:$A$501,0)),"Not in register"))</f>
        <v/>
      </c>
      <c r="G1245" s="17" t="n"/>
      <c r="H1245" s="17" t="n"/>
      <c r="L1245" s="21">
        <f>IF($A1245="","",IF($H1245="",TODAY(),$H1245)-$A1245)</f>
        <v/>
      </c>
      <c r="M1245" s="20">
        <f>IF($A1245="","",IF($H1245&lt;&gt;"","Returned",IF(AND($G1245&lt;&gt;"",TODAY()&gt;$G1245),"Overdue","Out")))</f>
        <v/>
      </c>
      <c r="N1245" s="21">
        <f>IF(OR($A1245="",$G1245=""),"",MAX(0,IF($H1245="",TODAY(),$H1245)-$G1245))</f>
        <v/>
      </c>
    </row>
    <row r="1246">
      <c r="A1246" s="17" t="n"/>
      <c r="C1246" s="20">
        <f>IF($B1246="","",IFERROR(INDEX('Equipment register'!$B$2:$B$501,MATCH($B1246,'Equipment register'!$A$2:$A$501,0)),"Not in register"))</f>
        <v/>
      </c>
      <c r="G1246" s="17" t="n"/>
      <c r="H1246" s="17" t="n"/>
      <c r="L1246" s="21">
        <f>IF($A1246="","",IF($H1246="",TODAY(),$H1246)-$A1246)</f>
        <v/>
      </c>
      <c r="M1246" s="20">
        <f>IF($A1246="","",IF($H1246&lt;&gt;"","Returned",IF(AND($G1246&lt;&gt;"",TODAY()&gt;$G1246),"Overdue","Out")))</f>
        <v/>
      </c>
      <c r="N1246" s="21">
        <f>IF(OR($A1246="",$G1246=""),"",MAX(0,IF($H1246="",TODAY(),$H1246)-$G1246))</f>
        <v/>
      </c>
    </row>
    <row r="1247">
      <c r="A1247" s="17" t="n"/>
      <c r="C1247" s="20">
        <f>IF($B1247="","",IFERROR(INDEX('Equipment register'!$B$2:$B$501,MATCH($B1247,'Equipment register'!$A$2:$A$501,0)),"Not in register"))</f>
        <v/>
      </c>
      <c r="G1247" s="17" t="n"/>
      <c r="H1247" s="17" t="n"/>
      <c r="L1247" s="21">
        <f>IF($A1247="","",IF($H1247="",TODAY(),$H1247)-$A1247)</f>
        <v/>
      </c>
      <c r="M1247" s="20">
        <f>IF($A1247="","",IF($H1247&lt;&gt;"","Returned",IF(AND($G1247&lt;&gt;"",TODAY()&gt;$G1247),"Overdue","Out")))</f>
        <v/>
      </c>
      <c r="N1247" s="21">
        <f>IF(OR($A1247="",$G1247=""),"",MAX(0,IF($H1247="",TODAY(),$H1247)-$G1247))</f>
        <v/>
      </c>
    </row>
    <row r="1248">
      <c r="A1248" s="17" t="n"/>
      <c r="C1248" s="20">
        <f>IF($B1248="","",IFERROR(INDEX('Equipment register'!$B$2:$B$501,MATCH($B1248,'Equipment register'!$A$2:$A$501,0)),"Not in register"))</f>
        <v/>
      </c>
      <c r="G1248" s="17" t="n"/>
      <c r="H1248" s="17" t="n"/>
      <c r="L1248" s="21">
        <f>IF($A1248="","",IF($H1248="",TODAY(),$H1248)-$A1248)</f>
        <v/>
      </c>
      <c r="M1248" s="20">
        <f>IF($A1248="","",IF($H1248&lt;&gt;"","Returned",IF(AND($G1248&lt;&gt;"",TODAY()&gt;$G1248),"Overdue","Out")))</f>
        <v/>
      </c>
      <c r="N1248" s="21">
        <f>IF(OR($A1248="",$G1248=""),"",MAX(0,IF($H1248="",TODAY(),$H1248)-$G1248))</f>
        <v/>
      </c>
    </row>
    <row r="1249">
      <c r="A1249" s="17" t="n"/>
      <c r="C1249" s="20">
        <f>IF($B1249="","",IFERROR(INDEX('Equipment register'!$B$2:$B$501,MATCH($B1249,'Equipment register'!$A$2:$A$501,0)),"Not in register"))</f>
        <v/>
      </c>
      <c r="G1249" s="17" t="n"/>
      <c r="H1249" s="17" t="n"/>
      <c r="L1249" s="21">
        <f>IF($A1249="","",IF($H1249="",TODAY(),$H1249)-$A1249)</f>
        <v/>
      </c>
      <c r="M1249" s="20">
        <f>IF($A1249="","",IF($H1249&lt;&gt;"","Returned",IF(AND($G1249&lt;&gt;"",TODAY()&gt;$G1249),"Overdue","Out")))</f>
        <v/>
      </c>
      <c r="N1249" s="21">
        <f>IF(OR($A1249="",$G1249=""),"",MAX(0,IF($H1249="",TODAY(),$H1249)-$G1249))</f>
        <v/>
      </c>
    </row>
    <row r="1250">
      <c r="A1250" s="17" t="n"/>
      <c r="C1250" s="20">
        <f>IF($B1250="","",IFERROR(INDEX('Equipment register'!$B$2:$B$501,MATCH($B1250,'Equipment register'!$A$2:$A$501,0)),"Not in register"))</f>
        <v/>
      </c>
      <c r="G1250" s="17" t="n"/>
      <c r="H1250" s="17" t="n"/>
      <c r="L1250" s="21">
        <f>IF($A1250="","",IF($H1250="",TODAY(),$H1250)-$A1250)</f>
        <v/>
      </c>
      <c r="M1250" s="20">
        <f>IF($A1250="","",IF($H1250&lt;&gt;"","Returned",IF(AND($G1250&lt;&gt;"",TODAY()&gt;$G1250),"Overdue","Out")))</f>
        <v/>
      </c>
      <c r="N1250" s="21">
        <f>IF(OR($A1250="",$G1250=""),"",MAX(0,IF($H1250="",TODAY(),$H1250)-$G1250))</f>
        <v/>
      </c>
    </row>
    <row r="1251">
      <c r="A1251" s="17" t="n"/>
      <c r="C1251" s="20">
        <f>IF($B1251="","",IFERROR(INDEX('Equipment register'!$B$2:$B$501,MATCH($B1251,'Equipment register'!$A$2:$A$501,0)),"Not in register"))</f>
        <v/>
      </c>
      <c r="G1251" s="17" t="n"/>
      <c r="H1251" s="17" t="n"/>
      <c r="L1251" s="21">
        <f>IF($A1251="","",IF($H1251="",TODAY(),$H1251)-$A1251)</f>
        <v/>
      </c>
      <c r="M1251" s="20">
        <f>IF($A1251="","",IF($H1251&lt;&gt;"","Returned",IF(AND($G1251&lt;&gt;"",TODAY()&gt;$G1251),"Overdue","Out")))</f>
        <v/>
      </c>
      <c r="N1251" s="21">
        <f>IF(OR($A1251="",$G1251=""),"",MAX(0,IF($H1251="",TODAY(),$H1251)-$G1251))</f>
        <v/>
      </c>
    </row>
    <row r="1252">
      <c r="A1252" s="17" t="n"/>
      <c r="C1252" s="20">
        <f>IF($B1252="","",IFERROR(INDEX('Equipment register'!$B$2:$B$501,MATCH($B1252,'Equipment register'!$A$2:$A$501,0)),"Not in register"))</f>
        <v/>
      </c>
      <c r="G1252" s="17" t="n"/>
      <c r="H1252" s="17" t="n"/>
      <c r="L1252" s="21">
        <f>IF($A1252="","",IF($H1252="",TODAY(),$H1252)-$A1252)</f>
        <v/>
      </c>
      <c r="M1252" s="20">
        <f>IF($A1252="","",IF($H1252&lt;&gt;"","Returned",IF(AND($G1252&lt;&gt;"",TODAY()&gt;$G1252),"Overdue","Out")))</f>
        <v/>
      </c>
      <c r="N1252" s="21">
        <f>IF(OR($A1252="",$G1252=""),"",MAX(0,IF($H1252="",TODAY(),$H1252)-$G1252))</f>
        <v/>
      </c>
    </row>
    <row r="1253">
      <c r="A1253" s="17" t="n"/>
      <c r="C1253" s="20">
        <f>IF($B1253="","",IFERROR(INDEX('Equipment register'!$B$2:$B$501,MATCH($B1253,'Equipment register'!$A$2:$A$501,0)),"Not in register"))</f>
        <v/>
      </c>
      <c r="G1253" s="17" t="n"/>
      <c r="H1253" s="17" t="n"/>
      <c r="L1253" s="21">
        <f>IF($A1253="","",IF($H1253="",TODAY(),$H1253)-$A1253)</f>
        <v/>
      </c>
      <c r="M1253" s="20">
        <f>IF($A1253="","",IF($H1253&lt;&gt;"","Returned",IF(AND($G1253&lt;&gt;"",TODAY()&gt;$G1253),"Overdue","Out")))</f>
        <v/>
      </c>
      <c r="N1253" s="21">
        <f>IF(OR($A1253="",$G1253=""),"",MAX(0,IF($H1253="",TODAY(),$H1253)-$G1253))</f>
        <v/>
      </c>
    </row>
    <row r="1254">
      <c r="A1254" s="17" t="n"/>
      <c r="C1254" s="20">
        <f>IF($B1254="","",IFERROR(INDEX('Equipment register'!$B$2:$B$501,MATCH($B1254,'Equipment register'!$A$2:$A$501,0)),"Not in register"))</f>
        <v/>
      </c>
      <c r="G1254" s="17" t="n"/>
      <c r="H1254" s="17" t="n"/>
      <c r="L1254" s="21">
        <f>IF($A1254="","",IF($H1254="",TODAY(),$H1254)-$A1254)</f>
        <v/>
      </c>
      <c r="M1254" s="20">
        <f>IF($A1254="","",IF($H1254&lt;&gt;"","Returned",IF(AND($G1254&lt;&gt;"",TODAY()&gt;$G1254),"Overdue","Out")))</f>
        <v/>
      </c>
      <c r="N1254" s="21">
        <f>IF(OR($A1254="",$G1254=""),"",MAX(0,IF($H1254="",TODAY(),$H1254)-$G1254))</f>
        <v/>
      </c>
    </row>
    <row r="1255">
      <c r="A1255" s="17" t="n"/>
      <c r="C1255" s="20">
        <f>IF($B1255="","",IFERROR(INDEX('Equipment register'!$B$2:$B$501,MATCH($B1255,'Equipment register'!$A$2:$A$501,0)),"Not in register"))</f>
        <v/>
      </c>
      <c r="G1255" s="17" t="n"/>
      <c r="H1255" s="17" t="n"/>
      <c r="L1255" s="21">
        <f>IF($A1255="","",IF($H1255="",TODAY(),$H1255)-$A1255)</f>
        <v/>
      </c>
      <c r="M1255" s="20">
        <f>IF($A1255="","",IF($H1255&lt;&gt;"","Returned",IF(AND($G1255&lt;&gt;"",TODAY()&gt;$G1255),"Overdue","Out")))</f>
        <v/>
      </c>
      <c r="N1255" s="21">
        <f>IF(OR($A1255="",$G1255=""),"",MAX(0,IF($H1255="",TODAY(),$H1255)-$G1255))</f>
        <v/>
      </c>
    </row>
    <row r="1256">
      <c r="A1256" s="17" t="n"/>
      <c r="C1256" s="20">
        <f>IF($B1256="","",IFERROR(INDEX('Equipment register'!$B$2:$B$501,MATCH($B1256,'Equipment register'!$A$2:$A$501,0)),"Not in register"))</f>
        <v/>
      </c>
      <c r="G1256" s="17" t="n"/>
      <c r="H1256" s="17" t="n"/>
      <c r="L1256" s="21">
        <f>IF($A1256="","",IF($H1256="",TODAY(),$H1256)-$A1256)</f>
        <v/>
      </c>
      <c r="M1256" s="20">
        <f>IF($A1256="","",IF($H1256&lt;&gt;"","Returned",IF(AND($G1256&lt;&gt;"",TODAY()&gt;$G1256),"Overdue","Out")))</f>
        <v/>
      </c>
      <c r="N1256" s="21">
        <f>IF(OR($A1256="",$G1256=""),"",MAX(0,IF($H1256="",TODAY(),$H1256)-$G1256))</f>
        <v/>
      </c>
    </row>
    <row r="1257">
      <c r="A1257" s="17" t="n"/>
      <c r="C1257" s="20">
        <f>IF($B1257="","",IFERROR(INDEX('Equipment register'!$B$2:$B$501,MATCH($B1257,'Equipment register'!$A$2:$A$501,0)),"Not in register"))</f>
        <v/>
      </c>
      <c r="G1257" s="17" t="n"/>
      <c r="H1257" s="17" t="n"/>
      <c r="L1257" s="21">
        <f>IF($A1257="","",IF($H1257="",TODAY(),$H1257)-$A1257)</f>
        <v/>
      </c>
      <c r="M1257" s="20">
        <f>IF($A1257="","",IF($H1257&lt;&gt;"","Returned",IF(AND($G1257&lt;&gt;"",TODAY()&gt;$G1257),"Overdue","Out")))</f>
        <v/>
      </c>
      <c r="N1257" s="21">
        <f>IF(OR($A1257="",$G1257=""),"",MAX(0,IF($H1257="",TODAY(),$H1257)-$G1257))</f>
        <v/>
      </c>
    </row>
    <row r="1258">
      <c r="A1258" s="17" t="n"/>
      <c r="C1258" s="20">
        <f>IF($B1258="","",IFERROR(INDEX('Equipment register'!$B$2:$B$501,MATCH($B1258,'Equipment register'!$A$2:$A$501,0)),"Not in register"))</f>
        <v/>
      </c>
      <c r="G1258" s="17" t="n"/>
      <c r="H1258" s="17" t="n"/>
      <c r="L1258" s="21">
        <f>IF($A1258="","",IF($H1258="",TODAY(),$H1258)-$A1258)</f>
        <v/>
      </c>
      <c r="M1258" s="20">
        <f>IF($A1258="","",IF($H1258&lt;&gt;"","Returned",IF(AND($G1258&lt;&gt;"",TODAY()&gt;$G1258),"Overdue","Out")))</f>
        <v/>
      </c>
      <c r="N1258" s="21">
        <f>IF(OR($A1258="",$G1258=""),"",MAX(0,IF($H1258="",TODAY(),$H1258)-$G1258))</f>
        <v/>
      </c>
    </row>
    <row r="1259">
      <c r="A1259" s="17" t="n"/>
      <c r="C1259" s="20">
        <f>IF($B1259="","",IFERROR(INDEX('Equipment register'!$B$2:$B$501,MATCH($B1259,'Equipment register'!$A$2:$A$501,0)),"Not in register"))</f>
        <v/>
      </c>
      <c r="G1259" s="17" t="n"/>
      <c r="H1259" s="17" t="n"/>
      <c r="L1259" s="21">
        <f>IF($A1259="","",IF($H1259="",TODAY(),$H1259)-$A1259)</f>
        <v/>
      </c>
      <c r="M1259" s="20">
        <f>IF($A1259="","",IF($H1259&lt;&gt;"","Returned",IF(AND($G1259&lt;&gt;"",TODAY()&gt;$G1259),"Overdue","Out")))</f>
        <v/>
      </c>
      <c r="N1259" s="21">
        <f>IF(OR($A1259="",$G1259=""),"",MAX(0,IF($H1259="",TODAY(),$H1259)-$G1259))</f>
        <v/>
      </c>
    </row>
    <row r="1260">
      <c r="A1260" s="17" t="n"/>
      <c r="C1260" s="20">
        <f>IF($B1260="","",IFERROR(INDEX('Equipment register'!$B$2:$B$501,MATCH($B1260,'Equipment register'!$A$2:$A$501,0)),"Not in register"))</f>
        <v/>
      </c>
      <c r="G1260" s="17" t="n"/>
      <c r="H1260" s="17" t="n"/>
      <c r="L1260" s="21">
        <f>IF($A1260="","",IF($H1260="",TODAY(),$H1260)-$A1260)</f>
        <v/>
      </c>
      <c r="M1260" s="20">
        <f>IF($A1260="","",IF($H1260&lt;&gt;"","Returned",IF(AND($G1260&lt;&gt;"",TODAY()&gt;$G1260),"Overdue","Out")))</f>
        <v/>
      </c>
      <c r="N1260" s="21">
        <f>IF(OR($A1260="",$G1260=""),"",MAX(0,IF($H1260="",TODAY(),$H1260)-$G1260))</f>
        <v/>
      </c>
    </row>
    <row r="1261">
      <c r="A1261" s="17" t="n"/>
      <c r="C1261" s="20">
        <f>IF($B1261="","",IFERROR(INDEX('Equipment register'!$B$2:$B$501,MATCH($B1261,'Equipment register'!$A$2:$A$501,0)),"Not in register"))</f>
        <v/>
      </c>
      <c r="G1261" s="17" t="n"/>
      <c r="H1261" s="17" t="n"/>
      <c r="L1261" s="21">
        <f>IF($A1261="","",IF($H1261="",TODAY(),$H1261)-$A1261)</f>
        <v/>
      </c>
      <c r="M1261" s="20">
        <f>IF($A1261="","",IF($H1261&lt;&gt;"","Returned",IF(AND($G1261&lt;&gt;"",TODAY()&gt;$G1261),"Overdue","Out")))</f>
        <v/>
      </c>
      <c r="N1261" s="21">
        <f>IF(OR($A1261="",$G1261=""),"",MAX(0,IF($H1261="",TODAY(),$H1261)-$G1261))</f>
        <v/>
      </c>
    </row>
    <row r="1262">
      <c r="A1262" s="17" t="n"/>
      <c r="C1262" s="20">
        <f>IF($B1262="","",IFERROR(INDEX('Equipment register'!$B$2:$B$501,MATCH($B1262,'Equipment register'!$A$2:$A$501,0)),"Not in register"))</f>
        <v/>
      </c>
      <c r="G1262" s="17" t="n"/>
      <c r="H1262" s="17" t="n"/>
      <c r="L1262" s="21">
        <f>IF($A1262="","",IF($H1262="",TODAY(),$H1262)-$A1262)</f>
        <v/>
      </c>
      <c r="M1262" s="20">
        <f>IF($A1262="","",IF($H1262&lt;&gt;"","Returned",IF(AND($G1262&lt;&gt;"",TODAY()&gt;$G1262),"Overdue","Out")))</f>
        <v/>
      </c>
      <c r="N1262" s="21">
        <f>IF(OR($A1262="",$G1262=""),"",MAX(0,IF($H1262="",TODAY(),$H1262)-$G1262))</f>
        <v/>
      </c>
    </row>
    <row r="1263">
      <c r="A1263" s="17" t="n"/>
      <c r="C1263" s="20">
        <f>IF($B1263="","",IFERROR(INDEX('Equipment register'!$B$2:$B$501,MATCH($B1263,'Equipment register'!$A$2:$A$501,0)),"Not in register"))</f>
        <v/>
      </c>
      <c r="G1263" s="17" t="n"/>
      <c r="H1263" s="17" t="n"/>
      <c r="L1263" s="21">
        <f>IF($A1263="","",IF($H1263="",TODAY(),$H1263)-$A1263)</f>
        <v/>
      </c>
      <c r="M1263" s="20">
        <f>IF($A1263="","",IF($H1263&lt;&gt;"","Returned",IF(AND($G1263&lt;&gt;"",TODAY()&gt;$G1263),"Overdue","Out")))</f>
        <v/>
      </c>
      <c r="N1263" s="21">
        <f>IF(OR($A1263="",$G1263=""),"",MAX(0,IF($H1263="",TODAY(),$H1263)-$G1263))</f>
        <v/>
      </c>
    </row>
    <row r="1264">
      <c r="A1264" s="17" t="n"/>
      <c r="C1264" s="20">
        <f>IF($B1264="","",IFERROR(INDEX('Equipment register'!$B$2:$B$501,MATCH($B1264,'Equipment register'!$A$2:$A$501,0)),"Not in register"))</f>
        <v/>
      </c>
      <c r="G1264" s="17" t="n"/>
      <c r="H1264" s="17" t="n"/>
      <c r="L1264" s="21">
        <f>IF($A1264="","",IF($H1264="",TODAY(),$H1264)-$A1264)</f>
        <v/>
      </c>
      <c r="M1264" s="20">
        <f>IF($A1264="","",IF($H1264&lt;&gt;"","Returned",IF(AND($G1264&lt;&gt;"",TODAY()&gt;$G1264),"Overdue","Out")))</f>
        <v/>
      </c>
      <c r="N1264" s="21">
        <f>IF(OR($A1264="",$G1264=""),"",MAX(0,IF($H1264="",TODAY(),$H1264)-$G1264))</f>
        <v/>
      </c>
    </row>
    <row r="1265">
      <c r="A1265" s="17" t="n"/>
      <c r="C1265" s="20">
        <f>IF($B1265="","",IFERROR(INDEX('Equipment register'!$B$2:$B$501,MATCH($B1265,'Equipment register'!$A$2:$A$501,0)),"Not in register"))</f>
        <v/>
      </c>
      <c r="G1265" s="17" t="n"/>
      <c r="H1265" s="17" t="n"/>
      <c r="L1265" s="21">
        <f>IF($A1265="","",IF($H1265="",TODAY(),$H1265)-$A1265)</f>
        <v/>
      </c>
      <c r="M1265" s="20">
        <f>IF($A1265="","",IF($H1265&lt;&gt;"","Returned",IF(AND($G1265&lt;&gt;"",TODAY()&gt;$G1265),"Overdue","Out")))</f>
        <v/>
      </c>
      <c r="N1265" s="21">
        <f>IF(OR($A1265="",$G1265=""),"",MAX(0,IF($H1265="",TODAY(),$H1265)-$G1265))</f>
        <v/>
      </c>
    </row>
    <row r="1266">
      <c r="A1266" s="17" t="n"/>
      <c r="C1266" s="20">
        <f>IF($B1266="","",IFERROR(INDEX('Equipment register'!$B$2:$B$501,MATCH($B1266,'Equipment register'!$A$2:$A$501,0)),"Not in register"))</f>
        <v/>
      </c>
      <c r="G1266" s="17" t="n"/>
      <c r="H1266" s="17" t="n"/>
      <c r="L1266" s="21">
        <f>IF($A1266="","",IF($H1266="",TODAY(),$H1266)-$A1266)</f>
        <v/>
      </c>
      <c r="M1266" s="20">
        <f>IF($A1266="","",IF($H1266&lt;&gt;"","Returned",IF(AND($G1266&lt;&gt;"",TODAY()&gt;$G1266),"Overdue","Out")))</f>
        <v/>
      </c>
      <c r="N1266" s="21">
        <f>IF(OR($A1266="",$G1266=""),"",MAX(0,IF($H1266="",TODAY(),$H1266)-$G1266))</f>
        <v/>
      </c>
    </row>
    <row r="1267">
      <c r="A1267" s="17" t="n"/>
      <c r="C1267" s="20">
        <f>IF($B1267="","",IFERROR(INDEX('Equipment register'!$B$2:$B$501,MATCH($B1267,'Equipment register'!$A$2:$A$501,0)),"Not in register"))</f>
        <v/>
      </c>
      <c r="G1267" s="17" t="n"/>
      <c r="H1267" s="17" t="n"/>
      <c r="L1267" s="21">
        <f>IF($A1267="","",IF($H1267="",TODAY(),$H1267)-$A1267)</f>
        <v/>
      </c>
      <c r="M1267" s="20">
        <f>IF($A1267="","",IF($H1267&lt;&gt;"","Returned",IF(AND($G1267&lt;&gt;"",TODAY()&gt;$G1267),"Overdue","Out")))</f>
        <v/>
      </c>
      <c r="N1267" s="21">
        <f>IF(OR($A1267="",$G1267=""),"",MAX(0,IF($H1267="",TODAY(),$H1267)-$G1267))</f>
        <v/>
      </c>
    </row>
    <row r="1268">
      <c r="A1268" s="17" t="n"/>
      <c r="C1268" s="20">
        <f>IF($B1268="","",IFERROR(INDEX('Equipment register'!$B$2:$B$501,MATCH($B1268,'Equipment register'!$A$2:$A$501,0)),"Not in register"))</f>
        <v/>
      </c>
      <c r="G1268" s="17" t="n"/>
      <c r="H1268" s="17" t="n"/>
      <c r="L1268" s="21">
        <f>IF($A1268="","",IF($H1268="",TODAY(),$H1268)-$A1268)</f>
        <v/>
      </c>
      <c r="M1268" s="20">
        <f>IF($A1268="","",IF($H1268&lt;&gt;"","Returned",IF(AND($G1268&lt;&gt;"",TODAY()&gt;$G1268),"Overdue","Out")))</f>
        <v/>
      </c>
      <c r="N1268" s="21">
        <f>IF(OR($A1268="",$G1268=""),"",MAX(0,IF($H1268="",TODAY(),$H1268)-$G1268))</f>
        <v/>
      </c>
    </row>
    <row r="1269">
      <c r="A1269" s="17" t="n"/>
      <c r="C1269" s="20">
        <f>IF($B1269="","",IFERROR(INDEX('Equipment register'!$B$2:$B$501,MATCH($B1269,'Equipment register'!$A$2:$A$501,0)),"Not in register"))</f>
        <v/>
      </c>
      <c r="G1269" s="17" t="n"/>
      <c r="H1269" s="17" t="n"/>
      <c r="L1269" s="21">
        <f>IF($A1269="","",IF($H1269="",TODAY(),$H1269)-$A1269)</f>
        <v/>
      </c>
      <c r="M1269" s="20">
        <f>IF($A1269="","",IF($H1269&lt;&gt;"","Returned",IF(AND($G1269&lt;&gt;"",TODAY()&gt;$G1269),"Overdue","Out")))</f>
        <v/>
      </c>
      <c r="N1269" s="21">
        <f>IF(OR($A1269="",$G1269=""),"",MAX(0,IF($H1269="",TODAY(),$H1269)-$G1269))</f>
        <v/>
      </c>
    </row>
    <row r="1270">
      <c r="A1270" s="17" t="n"/>
      <c r="C1270" s="20">
        <f>IF($B1270="","",IFERROR(INDEX('Equipment register'!$B$2:$B$501,MATCH($B1270,'Equipment register'!$A$2:$A$501,0)),"Not in register"))</f>
        <v/>
      </c>
      <c r="G1270" s="17" t="n"/>
      <c r="H1270" s="17" t="n"/>
      <c r="L1270" s="21">
        <f>IF($A1270="","",IF($H1270="",TODAY(),$H1270)-$A1270)</f>
        <v/>
      </c>
      <c r="M1270" s="20">
        <f>IF($A1270="","",IF($H1270&lt;&gt;"","Returned",IF(AND($G1270&lt;&gt;"",TODAY()&gt;$G1270),"Overdue","Out")))</f>
        <v/>
      </c>
      <c r="N1270" s="21">
        <f>IF(OR($A1270="",$G1270=""),"",MAX(0,IF($H1270="",TODAY(),$H1270)-$G1270))</f>
        <v/>
      </c>
    </row>
    <row r="1271">
      <c r="A1271" s="17" t="n"/>
      <c r="C1271" s="20">
        <f>IF($B1271="","",IFERROR(INDEX('Equipment register'!$B$2:$B$501,MATCH($B1271,'Equipment register'!$A$2:$A$501,0)),"Not in register"))</f>
        <v/>
      </c>
      <c r="G1271" s="17" t="n"/>
      <c r="H1271" s="17" t="n"/>
      <c r="L1271" s="21">
        <f>IF($A1271="","",IF($H1271="",TODAY(),$H1271)-$A1271)</f>
        <v/>
      </c>
      <c r="M1271" s="20">
        <f>IF($A1271="","",IF($H1271&lt;&gt;"","Returned",IF(AND($G1271&lt;&gt;"",TODAY()&gt;$G1271),"Overdue","Out")))</f>
        <v/>
      </c>
      <c r="N1271" s="21">
        <f>IF(OR($A1271="",$G1271=""),"",MAX(0,IF($H1271="",TODAY(),$H1271)-$G1271))</f>
        <v/>
      </c>
    </row>
    <row r="1272">
      <c r="A1272" s="17" t="n"/>
      <c r="C1272" s="20">
        <f>IF($B1272="","",IFERROR(INDEX('Equipment register'!$B$2:$B$501,MATCH($B1272,'Equipment register'!$A$2:$A$501,0)),"Not in register"))</f>
        <v/>
      </c>
      <c r="G1272" s="17" t="n"/>
      <c r="H1272" s="17" t="n"/>
      <c r="L1272" s="21">
        <f>IF($A1272="","",IF($H1272="",TODAY(),$H1272)-$A1272)</f>
        <v/>
      </c>
      <c r="M1272" s="20">
        <f>IF($A1272="","",IF($H1272&lt;&gt;"","Returned",IF(AND($G1272&lt;&gt;"",TODAY()&gt;$G1272),"Overdue","Out")))</f>
        <v/>
      </c>
      <c r="N1272" s="21">
        <f>IF(OR($A1272="",$G1272=""),"",MAX(0,IF($H1272="",TODAY(),$H1272)-$G1272))</f>
        <v/>
      </c>
    </row>
    <row r="1273">
      <c r="A1273" s="17" t="n"/>
      <c r="C1273" s="20">
        <f>IF($B1273="","",IFERROR(INDEX('Equipment register'!$B$2:$B$501,MATCH($B1273,'Equipment register'!$A$2:$A$501,0)),"Not in register"))</f>
        <v/>
      </c>
      <c r="G1273" s="17" t="n"/>
      <c r="H1273" s="17" t="n"/>
      <c r="L1273" s="21">
        <f>IF($A1273="","",IF($H1273="",TODAY(),$H1273)-$A1273)</f>
        <v/>
      </c>
      <c r="M1273" s="20">
        <f>IF($A1273="","",IF($H1273&lt;&gt;"","Returned",IF(AND($G1273&lt;&gt;"",TODAY()&gt;$G1273),"Overdue","Out")))</f>
        <v/>
      </c>
      <c r="N1273" s="21">
        <f>IF(OR($A1273="",$G1273=""),"",MAX(0,IF($H1273="",TODAY(),$H1273)-$G1273))</f>
        <v/>
      </c>
    </row>
    <row r="1274">
      <c r="A1274" s="17" t="n"/>
      <c r="C1274" s="20">
        <f>IF($B1274="","",IFERROR(INDEX('Equipment register'!$B$2:$B$501,MATCH($B1274,'Equipment register'!$A$2:$A$501,0)),"Not in register"))</f>
        <v/>
      </c>
      <c r="G1274" s="17" t="n"/>
      <c r="H1274" s="17" t="n"/>
      <c r="L1274" s="21">
        <f>IF($A1274="","",IF($H1274="",TODAY(),$H1274)-$A1274)</f>
        <v/>
      </c>
      <c r="M1274" s="20">
        <f>IF($A1274="","",IF($H1274&lt;&gt;"","Returned",IF(AND($G1274&lt;&gt;"",TODAY()&gt;$G1274),"Overdue","Out")))</f>
        <v/>
      </c>
      <c r="N1274" s="21">
        <f>IF(OR($A1274="",$G1274=""),"",MAX(0,IF($H1274="",TODAY(),$H1274)-$G1274))</f>
        <v/>
      </c>
    </row>
    <row r="1275">
      <c r="A1275" s="17" t="n"/>
      <c r="C1275" s="20">
        <f>IF($B1275="","",IFERROR(INDEX('Equipment register'!$B$2:$B$501,MATCH($B1275,'Equipment register'!$A$2:$A$501,0)),"Not in register"))</f>
        <v/>
      </c>
      <c r="G1275" s="17" t="n"/>
      <c r="H1275" s="17" t="n"/>
      <c r="L1275" s="21">
        <f>IF($A1275="","",IF($H1275="",TODAY(),$H1275)-$A1275)</f>
        <v/>
      </c>
      <c r="M1275" s="20">
        <f>IF($A1275="","",IF($H1275&lt;&gt;"","Returned",IF(AND($G1275&lt;&gt;"",TODAY()&gt;$G1275),"Overdue","Out")))</f>
        <v/>
      </c>
      <c r="N1275" s="21">
        <f>IF(OR($A1275="",$G1275=""),"",MAX(0,IF($H1275="",TODAY(),$H1275)-$G1275))</f>
        <v/>
      </c>
    </row>
    <row r="1276">
      <c r="A1276" s="17" t="n"/>
      <c r="C1276" s="20">
        <f>IF($B1276="","",IFERROR(INDEX('Equipment register'!$B$2:$B$501,MATCH($B1276,'Equipment register'!$A$2:$A$501,0)),"Not in register"))</f>
        <v/>
      </c>
      <c r="G1276" s="17" t="n"/>
      <c r="H1276" s="17" t="n"/>
      <c r="L1276" s="21">
        <f>IF($A1276="","",IF($H1276="",TODAY(),$H1276)-$A1276)</f>
        <v/>
      </c>
      <c r="M1276" s="20">
        <f>IF($A1276="","",IF($H1276&lt;&gt;"","Returned",IF(AND($G1276&lt;&gt;"",TODAY()&gt;$G1276),"Overdue","Out")))</f>
        <v/>
      </c>
      <c r="N1276" s="21">
        <f>IF(OR($A1276="",$G1276=""),"",MAX(0,IF($H1276="",TODAY(),$H1276)-$G1276))</f>
        <v/>
      </c>
    </row>
    <row r="1277">
      <c r="A1277" s="17" t="n"/>
      <c r="C1277" s="20">
        <f>IF($B1277="","",IFERROR(INDEX('Equipment register'!$B$2:$B$501,MATCH($B1277,'Equipment register'!$A$2:$A$501,0)),"Not in register"))</f>
        <v/>
      </c>
      <c r="G1277" s="17" t="n"/>
      <c r="H1277" s="17" t="n"/>
      <c r="L1277" s="21">
        <f>IF($A1277="","",IF($H1277="",TODAY(),$H1277)-$A1277)</f>
        <v/>
      </c>
      <c r="M1277" s="20">
        <f>IF($A1277="","",IF($H1277&lt;&gt;"","Returned",IF(AND($G1277&lt;&gt;"",TODAY()&gt;$G1277),"Overdue","Out")))</f>
        <v/>
      </c>
      <c r="N1277" s="21">
        <f>IF(OR($A1277="",$G1277=""),"",MAX(0,IF($H1277="",TODAY(),$H1277)-$G1277))</f>
        <v/>
      </c>
    </row>
    <row r="1278">
      <c r="A1278" s="17" t="n"/>
      <c r="C1278" s="20">
        <f>IF($B1278="","",IFERROR(INDEX('Equipment register'!$B$2:$B$501,MATCH($B1278,'Equipment register'!$A$2:$A$501,0)),"Not in register"))</f>
        <v/>
      </c>
      <c r="G1278" s="17" t="n"/>
      <c r="H1278" s="17" t="n"/>
      <c r="L1278" s="21">
        <f>IF($A1278="","",IF($H1278="",TODAY(),$H1278)-$A1278)</f>
        <v/>
      </c>
      <c r="M1278" s="20">
        <f>IF($A1278="","",IF($H1278&lt;&gt;"","Returned",IF(AND($G1278&lt;&gt;"",TODAY()&gt;$G1278),"Overdue","Out")))</f>
        <v/>
      </c>
      <c r="N1278" s="21">
        <f>IF(OR($A1278="",$G1278=""),"",MAX(0,IF($H1278="",TODAY(),$H1278)-$G1278))</f>
        <v/>
      </c>
    </row>
    <row r="1279">
      <c r="A1279" s="17" t="n"/>
      <c r="C1279" s="20">
        <f>IF($B1279="","",IFERROR(INDEX('Equipment register'!$B$2:$B$501,MATCH($B1279,'Equipment register'!$A$2:$A$501,0)),"Not in register"))</f>
        <v/>
      </c>
      <c r="G1279" s="17" t="n"/>
      <c r="H1279" s="17" t="n"/>
      <c r="L1279" s="21">
        <f>IF($A1279="","",IF($H1279="",TODAY(),$H1279)-$A1279)</f>
        <v/>
      </c>
      <c r="M1279" s="20">
        <f>IF($A1279="","",IF($H1279&lt;&gt;"","Returned",IF(AND($G1279&lt;&gt;"",TODAY()&gt;$G1279),"Overdue","Out")))</f>
        <v/>
      </c>
      <c r="N1279" s="21">
        <f>IF(OR($A1279="",$G1279=""),"",MAX(0,IF($H1279="",TODAY(),$H1279)-$G1279))</f>
        <v/>
      </c>
    </row>
    <row r="1280">
      <c r="A1280" s="17" t="n"/>
      <c r="C1280" s="20">
        <f>IF($B1280="","",IFERROR(INDEX('Equipment register'!$B$2:$B$501,MATCH($B1280,'Equipment register'!$A$2:$A$501,0)),"Not in register"))</f>
        <v/>
      </c>
      <c r="G1280" s="17" t="n"/>
      <c r="H1280" s="17" t="n"/>
      <c r="L1280" s="21">
        <f>IF($A1280="","",IF($H1280="",TODAY(),$H1280)-$A1280)</f>
        <v/>
      </c>
      <c r="M1280" s="20">
        <f>IF($A1280="","",IF($H1280&lt;&gt;"","Returned",IF(AND($G1280&lt;&gt;"",TODAY()&gt;$G1280),"Overdue","Out")))</f>
        <v/>
      </c>
      <c r="N1280" s="21">
        <f>IF(OR($A1280="",$G1280=""),"",MAX(0,IF($H1280="",TODAY(),$H1280)-$G1280))</f>
        <v/>
      </c>
    </row>
    <row r="1281">
      <c r="A1281" s="17" t="n"/>
      <c r="C1281" s="20">
        <f>IF($B1281="","",IFERROR(INDEX('Equipment register'!$B$2:$B$501,MATCH($B1281,'Equipment register'!$A$2:$A$501,0)),"Not in register"))</f>
        <v/>
      </c>
      <c r="G1281" s="17" t="n"/>
      <c r="H1281" s="17" t="n"/>
      <c r="L1281" s="21">
        <f>IF($A1281="","",IF($H1281="",TODAY(),$H1281)-$A1281)</f>
        <v/>
      </c>
      <c r="M1281" s="20">
        <f>IF($A1281="","",IF($H1281&lt;&gt;"","Returned",IF(AND($G1281&lt;&gt;"",TODAY()&gt;$G1281),"Overdue","Out")))</f>
        <v/>
      </c>
      <c r="N1281" s="21">
        <f>IF(OR($A1281="",$G1281=""),"",MAX(0,IF($H1281="",TODAY(),$H1281)-$G1281))</f>
        <v/>
      </c>
    </row>
    <row r="1282">
      <c r="A1282" s="17" t="n"/>
      <c r="C1282" s="20">
        <f>IF($B1282="","",IFERROR(INDEX('Equipment register'!$B$2:$B$501,MATCH($B1282,'Equipment register'!$A$2:$A$501,0)),"Not in register"))</f>
        <v/>
      </c>
      <c r="G1282" s="17" t="n"/>
      <c r="H1282" s="17" t="n"/>
      <c r="L1282" s="21">
        <f>IF($A1282="","",IF($H1282="",TODAY(),$H1282)-$A1282)</f>
        <v/>
      </c>
      <c r="M1282" s="20">
        <f>IF($A1282="","",IF($H1282&lt;&gt;"","Returned",IF(AND($G1282&lt;&gt;"",TODAY()&gt;$G1282),"Overdue","Out")))</f>
        <v/>
      </c>
      <c r="N1282" s="21">
        <f>IF(OR($A1282="",$G1282=""),"",MAX(0,IF($H1282="",TODAY(),$H1282)-$G1282))</f>
        <v/>
      </c>
    </row>
    <row r="1283">
      <c r="A1283" s="17" t="n"/>
      <c r="C1283" s="20">
        <f>IF($B1283="","",IFERROR(INDEX('Equipment register'!$B$2:$B$501,MATCH($B1283,'Equipment register'!$A$2:$A$501,0)),"Not in register"))</f>
        <v/>
      </c>
      <c r="G1283" s="17" t="n"/>
      <c r="H1283" s="17" t="n"/>
      <c r="L1283" s="21">
        <f>IF($A1283="","",IF($H1283="",TODAY(),$H1283)-$A1283)</f>
        <v/>
      </c>
      <c r="M1283" s="20">
        <f>IF($A1283="","",IF($H1283&lt;&gt;"","Returned",IF(AND($G1283&lt;&gt;"",TODAY()&gt;$G1283),"Overdue","Out")))</f>
        <v/>
      </c>
      <c r="N1283" s="21">
        <f>IF(OR($A1283="",$G1283=""),"",MAX(0,IF($H1283="",TODAY(),$H1283)-$G1283))</f>
        <v/>
      </c>
    </row>
    <row r="1284">
      <c r="A1284" s="17" t="n"/>
      <c r="C1284" s="20">
        <f>IF($B1284="","",IFERROR(INDEX('Equipment register'!$B$2:$B$501,MATCH($B1284,'Equipment register'!$A$2:$A$501,0)),"Not in register"))</f>
        <v/>
      </c>
      <c r="G1284" s="17" t="n"/>
      <c r="H1284" s="17" t="n"/>
      <c r="L1284" s="21">
        <f>IF($A1284="","",IF($H1284="",TODAY(),$H1284)-$A1284)</f>
        <v/>
      </c>
      <c r="M1284" s="20">
        <f>IF($A1284="","",IF($H1284&lt;&gt;"","Returned",IF(AND($G1284&lt;&gt;"",TODAY()&gt;$G1284),"Overdue","Out")))</f>
        <v/>
      </c>
      <c r="N1284" s="21">
        <f>IF(OR($A1284="",$G1284=""),"",MAX(0,IF($H1284="",TODAY(),$H1284)-$G1284))</f>
        <v/>
      </c>
    </row>
    <row r="1285">
      <c r="A1285" s="17" t="n"/>
      <c r="C1285" s="20">
        <f>IF($B1285="","",IFERROR(INDEX('Equipment register'!$B$2:$B$501,MATCH($B1285,'Equipment register'!$A$2:$A$501,0)),"Not in register"))</f>
        <v/>
      </c>
      <c r="G1285" s="17" t="n"/>
      <c r="H1285" s="17" t="n"/>
      <c r="L1285" s="21">
        <f>IF($A1285="","",IF($H1285="",TODAY(),$H1285)-$A1285)</f>
        <v/>
      </c>
      <c r="M1285" s="20">
        <f>IF($A1285="","",IF($H1285&lt;&gt;"","Returned",IF(AND($G1285&lt;&gt;"",TODAY()&gt;$G1285),"Overdue","Out")))</f>
        <v/>
      </c>
      <c r="N1285" s="21">
        <f>IF(OR($A1285="",$G1285=""),"",MAX(0,IF($H1285="",TODAY(),$H1285)-$G1285))</f>
        <v/>
      </c>
    </row>
    <row r="1286">
      <c r="A1286" s="17" t="n"/>
      <c r="C1286" s="20">
        <f>IF($B1286="","",IFERROR(INDEX('Equipment register'!$B$2:$B$501,MATCH($B1286,'Equipment register'!$A$2:$A$501,0)),"Not in register"))</f>
        <v/>
      </c>
      <c r="G1286" s="17" t="n"/>
      <c r="H1286" s="17" t="n"/>
      <c r="L1286" s="21">
        <f>IF($A1286="","",IF($H1286="",TODAY(),$H1286)-$A1286)</f>
        <v/>
      </c>
      <c r="M1286" s="20">
        <f>IF($A1286="","",IF($H1286&lt;&gt;"","Returned",IF(AND($G1286&lt;&gt;"",TODAY()&gt;$G1286),"Overdue","Out")))</f>
        <v/>
      </c>
      <c r="N1286" s="21">
        <f>IF(OR($A1286="",$G1286=""),"",MAX(0,IF($H1286="",TODAY(),$H1286)-$G1286))</f>
        <v/>
      </c>
    </row>
    <row r="1287">
      <c r="A1287" s="17" t="n"/>
      <c r="C1287" s="20">
        <f>IF($B1287="","",IFERROR(INDEX('Equipment register'!$B$2:$B$501,MATCH($B1287,'Equipment register'!$A$2:$A$501,0)),"Not in register"))</f>
        <v/>
      </c>
      <c r="G1287" s="17" t="n"/>
      <c r="H1287" s="17" t="n"/>
      <c r="L1287" s="21">
        <f>IF($A1287="","",IF($H1287="",TODAY(),$H1287)-$A1287)</f>
        <v/>
      </c>
      <c r="M1287" s="20">
        <f>IF($A1287="","",IF($H1287&lt;&gt;"","Returned",IF(AND($G1287&lt;&gt;"",TODAY()&gt;$G1287),"Overdue","Out")))</f>
        <v/>
      </c>
      <c r="N1287" s="21">
        <f>IF(OR($A1287="",$G1287=""),"",MAX(0,IF($H1287="",TODAY(),$H1287)-$G1287))</f>
        <v/>
      </c>
    </row>
    <row r="1288">
      <c r="A1288" s="17" t="n"/>
      <c r="C1288" s="20">
        <f>IF($B1288="","",IFERROR(INDEX('Equipment register'!$B$2:$B$501,MATCH($B1288,'Equipment register'!$A$2:$A$501,0)),"Not in register"))</f>
        <v/>
      </c>
      <c r="G1288" s="17" t="n"/>
      <c r="H1288" s="17" t="n"/>
      <c r="L1288" s="21">
        <f>IF($A1288="","",IF($H1288="",TODAY(),$H1288)-$A1288)</f>
        <v/>
      </c>
      <c r="M1288" s="20">
        <f>IF($A1288="","",IF($H1288&lt;&gt;"","Returned",IF(AND($G1288&lt;&gt;"",TODAY()&gt;$G1288),"Overdue","Out")))</f>
        <v/>
      </c>
      <c r="N1288" s="21">
        <f>IF(OR($A1288="",$G1288=""),"",MAX(0,IF($H1288="",TODAY(),$H1288)-$G1288))</f>
        <v/>
      </c>
    </row>
    <row r="1289">
      <c r="A1289" s="17" t="n"/>
      <c r="C1289" s="20">
        <f>IF($B1289="","",IFERROR(INDEX('Equipment register'!$B$2:$B$501,MATCH($B1289,'Equipment register'!$A$2:$A$501,0)),"Not in register"))</f>
        <v/>
      </c>
      <c r="G1289" s="17" t="n"/>
      <c r="H1289" s="17" t="n"/>
      <c r="L1289" s="21">
        <f>IF($A1289="","",IF($H1289="",TODAY(),$H1289)-$A1289)</f>
        <v/>
      </c>
      <c r="M1289" s="20">
        <f>IF($A1289="","",IF($H1289&lt;&gt;"","Returned",IF(AND($G1289&lt;&gt;"",TODAY()&gt;$G1289),"Overdue","Out")))</f>
        <v/>
      </c>
      <c r="N1289" s="21">
        <f>IF(OR($A1289="",$G1289=""),"",MAX(0,IF($H1289="",TODAY(),$H1289)-$G1289))</f>
        <v/>
      </c>
    </row>
    <row r="1290">
      <c r="A1290" s="17" t="n"/>
      <c r="C1290" s="20">
        <f>IF($B1290="","",IFERROR(INDEX('Equipment register'!$B$2:$B$501,MATCH($B1290,'Equipment register'!$A$2:$A$501,0)),"Not in register"))</f>
        <v/>
      </c>
      <c r="G1290" s="17" t="n"/>
      <c r="H1290" s="17" t="n"/>
      <c r="L1290" s="21">
        <f>IF($A1290="","",IF($H1290="",TODAY(),$H1290)-$A1290)</f>
        <v/>
      </c>
      <c r="M1290" s="20">
        <f>IF($A1290="","",IF($H1290&lt;&gt;"","Returned",IF(AND($G1290&lt;&gt;"",TODAY()&gt;$G1290),"Overdue","Out")))</f>
        <v/>
      </c>
      <c r="N1290" s="21">
        <f>IF(OR($A1290="",$G1290=""),"",MAX(0,IF($H1290="",TODAY(),$H1290)-$G1290))</f>
        <v/>
      </c>
    </row>
    <row r="1291">
      <c r="A1291" s="17" t="n"/>
      <c r="C1291" s="20">
        <f>IF($B1291="","",IFERROR(INDEX('Equipment register'!$B$2:$B$501,MATCH($B1291,'Equipment register'!$A$2:$A$501,0)),"Not in register"))</f>
        <v/>
      </c>
      <c r="G1291" s="17" t="n"/>
      <c r="H1291" s="17" t="n"/>
      <c r="L1291" s="21">
        <f>IF($A1291="","",IF($H1291="",TODAY(),$H1291)-$A1291)</f>
        <v/>
      </c>
      <c r="M1291" s="20">
        <f>IF($A1291="","",IF($H1291&lt;&gt;"","Returned",IF(AND($G1291&lt;&gt;"",TODAY()&gt;$G1291),"Overdue","Out")))</f>
        <v/>
      </c>
      <c r="N1291" s="21">
        <f>IF(OR($A1291="",$G1291=""),"",MAX(0,IF($H1291="",TODAY(),$H1291)-$G1291))</f>
        <v/>
      </c>
    </row>
    <row r="1292">
      <c r="A1292" s="17" t="n"/>
      <c r="C1292" s="20">
        <f>IF($B1292="","",IFERROR(INDEX('Equipment register'!$B$2:$B$501,MATCH($B1292,'Equipment register'!$A$2:$A$501,0)),"Not in register"))</f>
        <v/>
      </c>
      <c r="G1292" s="17" t="n"/>
      <c r="H1292" s="17" t="n"/>
      <c r="L1292" s="21">
        <f>IF($A1292="","",IF($H1292="",TODAY(),$H1292)-$A1292)</f>
        <v/>
      </c>
      <c r="M1292" s="20">
        <f>IF($A1292="","",IF($H1292&lt;&gt;"","Returned",IF(AND($G1292&lt;&gt;"",TODAY()&gt;$G1292),"Overdue","Out")))</f>
        <v/>
      </c>
      <c r="N1292" s="21">
        <f>IF(OR($A1292="",$G1292=""),"",MAX(0,IF($H1292="",TODAY(),$H1292)-$G1292))</f>
        <v/>
      </c>
    </row>
    <row r="1293">
      <c r="A1293" s="17" t="n"/>
      <c r="C1293" s="20">
        <f>IF($B1293="","",IFERROR(INDEX('Equipment register'!$B$2:$B$501,MATCH($B1293,'Equipment register'!$A$2:$A$501,0)),"Not in register"))</f>
        <v/>
      </c>
      <c r="G1293" s="17" t="n"/>
      <c r="H1293" s="17" t="n"/>
      <c r="L1293" s="21">
        <f>IF($A1293="","",IF($H1293="",TODAY(),$H1293)-$A1293)</f>
        <v/>
      </c>
      <c r="M1293" s="20">
        <f>IF($A1293="","",IF($H1293&lt;&gt;"","Returned",IF(AND($G1293&lt;&gt;"",TODAY()&gt;$G1293),"Overdue","Out")))</f>
        <v/>
      </c>
      <c r="N1293" s="21">
        <f>IF(OR($A1293="",$G1293=""),"",MAX(0,IF($H1293="",TODAY(),$H1293)-$G1293))</f>
        <v/>
      </c>
    </row>
    <row r="1294">
      <c r="A1294" s="17" t="n"/>
      <c r="C1294" s="20">
        <f>IF($B1294="","",IFERROR(INDEX('Equipment register'!$B$2:$B$501,MATCH($B1294,'Equipment register'!$A$2:$A$501,0)),"Not in register"))</f>
        <v/>
      </c>
      <c r="G1294" s="17" t="n"/>
      <c r="H1294" s="17" t="n"/>
      <c r="L1294" s="21">
        <f>IF($A1294="","",IF($H1294="",TODAY(),$H1294)-$A1294)</f>
        <v/>
      </c>
      <c r="M1294" s="20">
        <f>IF($A1294="","",IF($H1294&lt;&gt;"","Returned",IF(AND($G1294&lt;&gt;"",TODAY()&gt;$G1294),"Overdue","Out")))</f>
        <v/>
      </c>
      <c r="N1294" s="21">
        <f>IF(OR($A1294="",$G1294=""),"",MAX(0,IF($H1294="",TODAY(),$H1294)-$G1294))</f>
        <v/>
      </c>
    </row>
    <row r="1295">
      <c r="A1295" s="17" t="n"/>
      <c r="C1295" s="20">
        <f>IF($B1295="","",IFERROR(INDEX('Equipment register'!$B$2:$B$501,MATCH($B1295,'Equipment register'!$A$2:$A$501,0)),"Not in register"))</f>
        <v/>
      </c>
      <c r="G1295" s="17" t="n"/>
      <c r="H1295" s="17" t="n"/>
      <c r="L1295" s="21">
        <f>IF($A1295="","",IF($H1295="",TODAY(),$H1295)-$A1295)</f>
        <v/>
      </c>
      <c r="M1295" s="20">
        <f>IF($A1295="","",IF($H1295&lt;&gt;"","Returned",IF(AND($G1295&lt;&gt;"",TODAY()&gt;$G1295),"Overdue","Out")))</f>
        <v/>
      </c>
      <c r="N1295" s="21">
        <f>IF(OR($A1295="",$G1295=""),"",MAX(0,IF($H1295="",TODAY(),$H1295)-$G1295))</f>
        <v/>
      </c>
    </row>
    <row r="1296">
      <c r="A1296" s="17" t="n"/>
      <c r="C1296" s="20">
        <f>IF($B1296="","",IFERROR(INDEX('Equipment register'!$B$2:$B$501,MATCH($B1296,'Equipment register'!$A$2:$A$501,0)),"Not in register"))</f>
        <v/>
      </c>
      <c r="G1296" s="17" t="n"/>
      <c r="H1296" s="17" t="n"/>
      <c r="L1296" s="21">
        <f>IF($A1296="","",IF($H1296="",TODAY(),$H1296)-$A1296)</f>
        <v/>
      </c>
      <c r="M1296" s="20">
        <f>IF($A1296="","",IF($H1296&lt;&gt;"","Returned",IF(AND($G1296&lt;&gt;"",TODAY()&gt;$G1296),"Overdue","Out")))</f>
        <v/>
      </c>
      <c r="N1296" s="21">
        <f>IF(OR($A1296="",$G1296=""),"",MAX(0,IF($H1296="",TODAY(),$H1296)-$G1296))</f>
        <v/>
      </c>
    </row>
    <row r="1297">
      <c r="A1297" s="17" t="n"/>
      <c r="C1297" s="20">
        <f>IF($B1297="","",IFERROR(INDEX('Equipment register'!$B$2:$B$501,MATCH($B1297,'Equipment register'!$A$2:$A$501,0)),"Not in register"))</f>
        <v/>
      </c>
      <c r="G1297" s="17" t="n"/>
      <c r="H1297" s="17" t="n"/>
      <c r="L1297" s="21">
        <f>IF($A1297="","",IF($H1297="",TODAY(),$H1297)-$A1297)</f>
        <v/>
      </c>
      <c r="M1297" s="20">
        <f>IF($A1297="","",IF($H1297&lt;&gt;"","Returned",IF(AND($G1297&lt;&gt;"",TODAY()&gt;$G1297),"Overdue","Out")))</f>
        <v/>
      </c>
      <c r="N1297" s="21">
        <f>IF(OR($A1297="",$G1297=""),"",MAX(0,IF($H1297="",TODAY(),$H1297)-$G1297))</f>
        <v/>
      </c>
    </row>
    <row r="1298">
      <c r="A1298" s="17" t="n"/>
      <c r="C1298" s="20">
        <f>IF($B1298="","",IFERROR(INDEX('Equipment register'!$B$2:$B$501,MATCH($B1298,'Equipment register'!$A$2:$A$501,0)),"Not in register"))</f>
        <v/>
      </c>
      <c r="G1298" s="17" t="n"/>
      <c r="H1298" s="17" t="n"/>
      <c r="L1298" s="21">
        <f>IF($A1298="","",IF($H1298="",TODAY(),$H1298)-$A1298)</f>
        <v/>
      </c>
      <c r="M1298" s="20">
        <f>IF($A1298="","",IF($H1298&lt;&gt;"","Returned",IF(AND($G1298&lt;&gt;"",TODAY()&gt;$G1298),"Overdue","Out")))</f>
        <v/>
      </c>
      <c r="N1298" s="21">
        <f>IF(OR($A1298="",$G1298=""),"",MAX(0,IF($H1298="",TODAY(),$H1298)-$G1298))</f>
        <v/>
      </c>
    </row>
    <row r="1299">
      <c r="A1299" s="17" t="n"/>
      <c r="C1299" s="20">
        <f>IF($B1299="","",IFERROR(INDEX('Equipment register'!$B$2:$B$501,MATCH($B1299,'Equipment register'!$A$2:$A$501,0)),"Not in register"))</f>
        <v/>
      </c>
      <c r="G1299" s="17" t="n"/>
      <c r="H1299" s="17" t="n"/>
      <c r="L1299" s="21">
        <f>IF($A1299="","",IF($H1299="",TODAY(),$H1299)-$A1299)</f>
        <v/>
      </c>
      <c r="M1299" s="20">
        <f>IF($A1299="","",IF($H1299&lt;&gt;"","Returned",IF(AND($G1299&lt;&gt;"",TODAY()&gt;$G1299),"Overdue","Out")))</f>
        <v/>
      </c>
      <c r="N1299" s="21">
        <f>IF(OR($A1299="",$G1299=""),"",MAX(0,IF($H1299="",TODAY(),$H1299)-$G1299))</f>
        <v/>
      </c>
    </row>
    <row r="1300">
      <c r="A1300" s="17" t="n"/>
      <c r="C1300" s="20">
        <f>IF($B1300="","",IFERROR(INDEX('Equipment register'!$B$2:$B$501,MATCH($B1300,'Equipment register'!$A$2:$A$501,0)),"Not in register"))</f>
        <v/>
      </c>
      <c r="G1300" s="17" t="n"/>
      <c r="H1300" s="17" t="n"/>
      <c r="L1300" s="21">
        <f>IF($A1300="","",IF($H1300="",TODAY(),$H1300)-$A1300)</f>
        <v/>
      </c>
      <c r="M1300" s="20">
        <f>IF($A1300="","",IF($H1300&lt;&gt;"","Returned",IF(AND($G1300&lt;&gt;"",TODAY()&gt;$G1300),"Overdue","Out")))</f>
        <v/>
      </c>
      <c r="N1300" s="21">
        <f>IF(OR($A1300="",$G1300=""),"",MAX(0,IF($H1300="",TODAY(),$H1300)-$G1300))</f>
        <v/>
      </c>
    </row>
    <row r="1301">
      <c r="A1301" s="17" t="n"/>
      <c r="C1301" s="20">
        <f>IF($B1301="","",IFERROR(INDEX('Equipment register'!$B$2:$B$501,MATCH($B1301,'Equipment register'!$A$2:$A$501,0)),"Not in register"))</f>
        <v/>
      </c>
      <c r="G1301" s="17" t="n"/>
      <c r="H1301" s="17" t="n"/>
      <c r="L1301" s="21">
        <f>IF($A1301="","",IF($H1301="",TODAY(),$H1301)-$A1301)</f>
        <v/>
      </c>
      <c r="M1301" s="20">
        <f>IF($A1301="","",IF($H1301&lt;&gt;"","Returned",IF(AND($G1301&lt;&gt;"",TODAY()&gt;$G1301),"Overdue","Out")))</f>
        <v/>
      </c>
      <c r="N1301" s="21">
        <f>IF(OR($A1301="",$G1301=""),"",MAX(0,IF($H1301="",TODAY(),$H1301)-$G1301))</f>
        <v/>
      </c>
    </row>
    <row r="1302">
      <c r="A1302" s="17" t="n"/>
      <c r="C1302" s="20">
        <f>IF($B1302="","",IFERROR(INDEX('Equipment register'!$B$2:$B$501,MATCH($B1302,'Equipment register'!$A$2:$A$501,0)),"Not in register"))</f>
        <v/>
      </c>
      <c r="G1302" s="17" t="n"/>
      <c r="H1302" s="17" t="n"/>
      <c r="L1302" s="21">
        <f>IF($A1302="","",IF($H1302="",TODAY(),$H1302)-$A1302)</f>
        <v/>
      </c>
      <c r="M1302" s="20">
        <f>IF($A1302="","",IF($H1302&lt;&gt;"","Returned",IF(AND($G1302&lt;&gt;"",TODAY()&gt;$G1302),"Overdue","Out")))</f>
        <v/>
      </c>
      <c r="N1302" s="21">
        <f>IF(OR($A1302="",$G1302=""),"",MAX(0,IF($H1302="",TODAY(),$H1302)-$G1302))</f>
        <v/>
      </c>
    </row>
    <row r="1303">
      <c r="A1303" s="17" t="n"/>
      <c r="C1303" s="20">
        <f>IF($B1303="","",IFERROR(INDEX('Equipment register'!$B$2:$B$501,MATCH($B1303,'Equipment register'!$A$2:$A$501,0)),"Not in register"))</f>
        <v/>
      </c>
      <c r="G1303" s="17" t="n"/>
      <c r="H1303" s="17" t="n"/>
      <c r="L1303" s="21">
        <f>IF($A1303="","",IF($H1303="",TODAY(),$H1303)-$A1303)</f>
        <v/>
      </c>
      <c r="M1303" s="20">
        <f>IF($A1303="","",IF($H1303&lt;&gt;"","Returned",IF(AND($G1303&lt;&gt;"",TODAY()&gt;$G1303),"Overdue","Out")))</f>
        <v/>
      </c>
      <c r="N1303" s="21">
        <f>IF(OR($A1303="",$G1303=""),"",MAX(0,IF($H1303="",TODAY(),$H1303)-$G1303))</f>
        <v/>
      </c>
    </row>
    <row r="1304">
      <c r="A1304" s="17" t="n"/>
      <c r="C1304" s="20">
        <f>IF($B1304="","",IFERROR(INDEX('Equipment register'!$B$2:$B$501,MATCH($B1304,'Equipment register'!$A$2:$A$501,0)),"Not in register"))</f>
        <v/>
      </c>
      <c r="G1304" s="17" t="n"/>
      <c r="H1304" s="17" t="n"/>
      <c r="L1304" s="21">
        <f>IF($A1304="","",IF($H1304="",TODAY(),$H1304)-$A1304)</f>
        <v/>
      </c>
      <c r="M1304" s="20">
        <f>IF($A1304="","",IF($H1304&lt;&gt;"","Returned",IF(AND($G1304&lt;&gt;"",TODAY()&gt;$G1304),"Overdue","Out")))</f>
        <v/>
      </c>
      <c r="N1304" s="21">
        <f>IF(OR($A1304="",$G1304=""),"",MAX(0,IF($H1304="",TODAY(),$H1304)-$G1304))</f>
        <v/>
      </c>
    </row>
    <row r="1305">
      <c r="A1305" s="17" t="n"/>
      <c r="C1305" s="20">
        <f>IF($B1305="","",IFERROR(INDEX('Equipment register'!$B$2:$B$501,MATCH($B1305,'Equipment register'!$A$2:$A$501,0)),"Not in register"))</f>
        <v/>
      </c>
      <c r="G1305" s="17" t="n"/>
      <c r="H1305" s="17" t="n"/>
      <c r="L1305" s="21">
        <f>IF($A1305="","",IF($H1305="",TODAY(),$H1305)-$A1305)</f>
        <v/>
      </c>
      <c r="M1305" s="20">
        <f>IF($A1305="","",IF($H1305&lt;&gt;"","Returned",IF(AND($G1305&lt;&gt;"",TODAY()&gt;$G1305),"Overdue","Out")))</f>
        <v/>
      </c>
      <c r="N1305" s="21">
        <f>IF(OR($A1305="",$G1305=""),"",MAX(0,IF($H1305="",TODAY(),$H1305)-$G1305))</f>
        <v/>
      </c>
    </row>
    <row r="1306">
      <c r="A1306" s="17" t="n"/>
      <c r="C1306" s="20">
        <f>IF($B1306="","",IFERROR(INDEX('Equipment register'!$B$2:$B$501,MATCH($B1306,'Equipment register'!$A$2:$A$501,0)),"Not in register"))</f>
        <v/>
      </c>
      <c r="G1306" s="17" t="n"/>
      <c r="H1306" s="17" t="n"/>
      <c r="L1306" s="21">
        <f>IF($A1306="","",IF($H1306="",TODAY(),$H1306)-$A1306)</f>
        <v/>
      </c>
      <c r="M1306" s="20">
        <f>IF($A1306="","",IF($H1306&lt;&gt;"","Returned",IF(AND($G1306&lt;&gt;"",TODAY()&gt;$G1306),"Overdue","Out")))</f>
        <v/>
      </c>
      <c r="N1306" s="21">
        <f>IF(OR($A1306="",$G1306=""),"",MAX(0,IF($H1306="",TODAY(),$H1306)-$G1306))</f>
        <v/>
      </c>
    </row>
    <row r="1307">
      <c r="A1307" s="17" t="n"/>
      <c r="C1307" s="20">
        <f>IF($B1307="","",IFERROR(INDEX('Equipment register'!$B$2:$B$501,MATCH($B1307,'Equipment register'!$A$2:$A$501,0)),"Not in register"))</f>
        <v/>
      </c>
      <c r="G1307" s="17" t="n"/>
      <c r="H1307" s="17" t="n"/>
      <c r="L1307" s="21">
        <f>IF($A1307="","",IF($H1307="",TODAY(),$H1307)-$A1307)</f>
        <v/>
      </c>
      <c r="M1307" s="20">
        <f>IF($A1307="","",IF($H1307&lt;&gt;"","Returned",IF(AND($G1307&lt;&gt;"",TODAY()&gt;$G1307),"Overdue","Out")))</f>
        <v/>
      </c>
      <c r="N1307" s="21">
        <f>IF(OR($A1307="",$G1307=""),"",MAX(0,IF($H1307="",TODAY(),$H1307)-$G1307))</f>
        <v/>
      </c>
    </row>
    <row r="1308">
      <c r="A1308" s="17" t="n"/>
      <c r="C1308" s="20">
        <f>IF($B1308="","",IFERROR(INDEX('Equipment register'!$B$2:$B$501,MATCH($B1308,'Equipment register'!$A$2:$A$501,0)),"Not in register"))</f>
        <v/>
      </c>
      <c r="G1308" s="17" t="n"/>
      <c r="H1308" s="17" t="n"/>
      <c r="L1308" s="21">
        <f>IF($A1308="","",IF($H1308="",TODAY(),$H1308)-$A1308)</f>
        <v/>
      </c>
      <c r="M1308" s="20">
        <f>IF($A1308="","",IF($H1308&lt;&gt;"","Returned",IF(AND($G1308&lt;&gt;"",TODAY()&gt;$G1308),"Overdue","Out")))</f>
        <v/>
      </c>
      <c r="N1308" s="21">
        <f>IF(OR($A1308="",$G1308=""),"",MAX(0,IF($H1308="",TODAY(),$H1308)-$G1308))</f>
        <v/>
      </c>
    </row>
    <row r="1309">
      <c r="A1309" s="17" t="n"/>
      <c r="C1309" s="20">
        <f>IF($B1309="","",IFERROR(INDEX('Equipment register'!$B$2:$B$501,MATCH($B1309,'Equipment register'!$A$2:$A$501,0)),"Not in register"))</f>
        <v/>
      </c>
      <c r="G1309" s="17" t="n"/>
      <c r="H1309" s="17" t="n"/>
      <c r="L1309" s="21">
        <f>IF($A1309="","",IF($H1309="",TODAY(),$H1309)-$A1309)</f>
        <v/>
      </c>
      <c r="M1309" s="20">
        <f>IF($A1309="","",IF($H1309&lt;&gt;"","Returned",IF(AND($G1309&lt;&gt;"",TODAY()&gt;$G1309),"Overdue","Out")))</f>
        <v/>
      </c>
      <c r="N1309" s="21">
        <f>IF(OR($A1309="",$G1309=""),"",MAX(0,IF($H1309="",TODAY(),$H1309)-$G1309))</f>
        <v/>
      </c>
    </row>
    <row r="1310">
      <c r="A1310" s="17" t="n"/>
      <c r="C1310" s="20">
        <f>IF($B1310="","",IFERROR(INDEX('Equipment register'!$B$2:$B$501,MATCH($B1310,'Equipment register'!$A$2:$A$501,0)),"Not in register"))</f>
        <v/>
      </c>
      <c r="G1310" s="17" t="n"/>
      <c r="H1310" s="17" t="n"/>
      <c r="L1310" s="21">
        <f>IF($A1310="","",IF($H1310="",TODAY(),$H1310)-$A1310)</f>
        <v/>
      </c>
      <c r="M1310" s="20">
        <f>IF($A1310="","",IF($H1310&lt;&gt;"","Returned",IF(AND($G1310&lt;&gt;"",TODAY()&gt;$G1310),"Overdue","Out")))</f>
        <v/>
      </c>
      <c r="N1310" s="21">
        <f>IF(OR($A1310="",$G1310=""),"",MAX(0,IF($H1310="",TODAY(),$H1310)-$G1310))</f>
        <v/>
      </c>
    </row>
    <row r="1311">
      <c r="A1311" s="17" t="n"/>
      <c r="C1311" s="20">
        <f>IF($B1311="","",IFERROR(INDEX('Equipment register'!$B$2:$B$501,MATCH($B1311,'Equipment register'!$A$2:$A$501,0)),"Not in register"))</f>
        <v/>
      </c>
      <c r="G1311" s="17" t="n"/>
      <c r="H1311" s="17" t="n"/>
      <c r="L1311" s="21">
        <f>IF($A1311="","",IF($H1311="",TODAY(),$H1311)-$A1311)</f>
        <v/>
      </c>
      <c r="M1311" s="20">
        <f>IF($A1311="","",IF($H1311&lt;&gt;"","Returned",IF(AND($G1311&lt;&gt;"",TODAY()&gt;$G1311),"Overdue","Out")))</f>
        <v/>
      </c>
      <c r="N1311" s="21">
        <f>IF(OR($A1311="",$G1311=""),"",MAX(0,IF($H1311="",TODAY(),$H1311)-$G1311))</f>
        <v/>
      </c>
    </row>
    <row r="1312">
      <c r="A1312" s="17" t="n"/>
      <c r="C1312" s="20">
        <f>IF($B1312="","",IFERROR(INDEX('Equipment register'!$B$2:$B$501,MATCH($B1312,'Equipment register'!$A$2:$A$501,0)),"Not in register"))</f>
        <v/>
      </c>
      <c r="G1312" s="17" t="n"/>
      <c r="H1312" s="17" t="n"/>
      <c r="L1312" s="21">
        <f>IF($A1312="","",IF($H1312="",TODAY(),$H1312)-$A1312)</f>
        <v/>
      </c>
      <c r="M1312" s="20">
        <f>IF($A1312="","",IF($H1312&lt;&gt;"","Returned",IF(AND($G1312&lt;&gt;"",TODAY()&gt;$G1312),"Overdue","Out")))</f>
        <v/>
      </c>
      <c r="N1312" s="21">
        <f>IF(OR($A1312="",$G1312=""),"",MAX(0,IF($H1312="",TODAY(),$H1312)-$G1312))</f>
        <v/>
      </c>
    </row>
    <row r="1313">
      <c r="A1313" s="17" t="n"/>
      <c r="C1313" s="20">
        <f>IF($B1313="","",IFERROR(INDEX('Equipment register'!$B$2:$B$501,MATCH($B1313,'Equipment register'!$A$2:$A$501,0)),"Not in register"))</f>
        <v/>
      </c>
      <c r="G1313" s="17" t="n"/>
      <c r="H1313" s="17" t="n"/>
      <c r="L1313" s="21">
        <f>IF($A1313="","",IF($H1313="",TODAY(),$H1313)-$A1313)</f>
        <v/>
      </c>
      <c r="M1313" s="20">
        <f>IF($A1313="","",IF($H1313&lt;&gt;"","Returned",IF(AND($G1313&lt;&gt;"",TODAY()&gt;$G1313),"Overdue","Out")))</f>
        <v/>
      </c>
      <c r="N1313" s="21">
        <f>IF(OR($A1313="",$G1313=""),"",MAX(0,IF($H1313="",TODAY(),$H1313)-$G1313))</f>
        <v/>
      </c>
    </row>
    <row r="1314">
      <c r="A1314" s="17" t="n"/>
      <c r="C1314" s="20">
        <f>IF($B1314="","",IFERROR(INDEX('Equipment register'!$B$2:$B$501,MATCH($B1314,'Equipment register'!$A$2:$A$501,0)),"Not in register"))</f>
        <v/>
      </c>
      <c r="G1314" s="17" t="n"/>
      <c r="H1314" s="17" t="n"/>
      <c r="L1314" s="21">
        <f>IF($A1314="","",IF($H1314="",TODAY(),$H1314)-$A1314)</f>
        <v/>
      </c>
      <c r="M1314" s="20">
        <f>IF($A1314="","",IF($H1314&lt;&gt;"","Returned",IF(AND($G1314&lt;&gt;"",TODAY()&gt;$G1314),"Overdue","Out")))</f>
        <v/>
      </c>
      <c r="N1314" s="21">
        <f>IF(OR($A1314="",$G1314=""),"",MAX(0,IF($H1314="",TODAY(),$H1314)-$G1314))</f>
        <v/>
      </c>
    </row>
    <row r="1315">
      <c r="A1315" s="17" t="n"/>
      <c r="C1315" s="20">
        <f>IF($B1315="","",IFERROR(INDEX('Equipment register'!$B$2:$B$501,MATCH($B1315,'Equipment register'!$A$2:$A$501,0)),"Not in register"))</f>
        <v/>
      </c>
      <c r="G1315" s="17" t="n"/>
      <c r="H1315" s="17" t="n"/>
      <c r="L1315" s="21">
        <f>IF($A1315="","",IF($H1315="",TODAY(),$H1315)-$A1315)</f>
        <v/>
      </c>
      <c r="M1315" s="20">
        <f>IF($A1315="","",IF($H1315&lt;&gt;"","Returned",IF(AND($G1315&lt;&gt;"",TODAY()&gt;$G1315),"Overdue","Out")))</f>
        <v/>
      </c>
      <c r="N1315" s="21">
        <f>IF(OR($A1315="",$G1315=""),"",MAX(0,IF($H1315="",TODAY(),$H1315)-$G1315))</f>
        <v/>
      </c>
    </row>
    <row r="1316">
      <c r="A1316" s="17" t="n"/>
      <c r="C1316" s="20">
        <f>IF($B1316="","",IFERROR(INDEX('Equipment register'!$B$2:$B$501,MATCH($B1316,'Equipment register'!$A$2:$A$501,0)),"Not in register"))</f>
        <v/>
      </c>
      <c r="G1316" s="17" t="n"/>
      <c r="H1316" s="17" t="n"/>
      <c r="L1316" s="21">
        <f>IF($A1316="","",IF($H1316="",TODAY(),$H1316)-$A1316)</f>
        <v/>
      </c>
      <c r="M1316" s="20">
        <f>IF($A1316="","",IF($H1316&lt;&gt;"","Returned",IF(AND($G1316&lt;&gt;"",TODAY()&gt;$G1316),"Overdue","Out")))</f>
        <v/>
      </c>
      <c r="N1316" s="21">
        <f>IF(OR($A1316="",$G1316=""),"",MAX(0,IF($H1316="",TODAY(),$H1316)-$G1316))</f>
        <v/>
      </c>
    </row>
    <row r="1317">
      <c r="A1317" s="17" t="n"/>
      <c r="C1317" s="20">
        <f>IF($B1317="","",IFERROR(INDEX('Equipment register'!$B$2:$B$501,MATCH($B1317,'Equipment register'!$A$2:$A$501,0)),"Not in register"))</f>
        <v/>
      </c>
      <c r="G1317" s="17" t="n"/>
      <c r="H1317" s="17" t="n"/>
      <c r="L1317" s="21">
        <f>IF($A1317="","",IF($H1317="",TODAY(),$H1317)-$A1317)</f>
        <v/>
      </c>
      <c r="M1317" s="20">
        <f>IF($A1317="","",IF($H1317&lt;&gt;"","Returned",IF(AND($G1317&lt;&gt;"",TODAY()&gt;$G1317),"Overdue","Out")))</f>
        <v/>
      </c>
      <c r="N1317" s="21">
        <f>IF(OR($A1317="",$G1317=""),"",MAX(0,IF($H1317="",TODAY(),$H1317)-$G1317))</f>
        <v/>
      </c>
    </row>
    <row r="1318">
      <c r="A1318" s="17" t="n"/>
      <c r="C1318" s="20">
        <f>IF($B1318="","",IFERROR(INDEX('Equipment register'!$B$2:$B$501,MATCH($B1318,'Equipment register'!$A$2:$A$501,0)),"Not in register"))</f>
        <v/>
      </c>
      <c r="G1318" s="17" t="n"/>
      <c r="H1318" s="17" t="n"/>
      <c r="L1318" s="21">
        <f>IF($A1318="","",IF($H1318="",TODAY(),$H1318)-$A1318)</f>
        <v/>
      </c>
      <c r="M1318" s="20">
        <f>IF($A1318="","",IF($H1318&lt;&gt;"","Returned",IF(AND($G1318&lt;&gt;"",TODAY()&gt;$G1318),"Overdue","Out")))</f>
        <v/>
      </c>
      <c r="N1318" s="21">
        <f>IF(OR($A1318="",$G1318=""),"",MAX(0,IF($H1318="",TODAY(),$H1318)-$G1318))</f>
        <v/>
      </c>
    </row>
    <row r="1319">
      <c r="A1319" s="17" t="n"/>
      <c r="C1319" s="20">
        <f>IF($B1319="","",IFERROR(INDEX('Equipment register'!$B$2:$B$501,MATCH($B1319,'Equipment register'!$A$2:$A$501,0)),"Not in register"))</f>
        <v/>
      </c>
      <c r="G1319" s="17" t="n"/>
      <c r="H1319" s="17" t="n"/>
      <c r="L1319" s="21">
        <f>IF($A1319="","",IF($H1319="",TODAY(),$H1319)-$A1319)</f>
        <v/>
      </c>
      <c r="M1319" s="20">
        <f>IF($A1319="","",IF($H1319&lt;&gt;"","Returned",IF(AND($G1319&lt;&gt;"",TODAY()&gt;$G1319),"Overdue","Out")))</f>
        <v/>
      </c>
      <c r="N1319" s="21">
        <f>IF(OR($A1319="",$G1319=""),"",MAX(0,IF($H1319="",TODAY(),$H1319)-$G1319))</f>
        <v/>
      </c>
    </row>
    <row r="1320">
      <c r="A1320" s="17" t="n"/>
      <c r="C1320" s="20">
        <f>IF($B1320="","",IFERROR(INDEX('Equipment register'!$B$2:$B$501,MATCH($B1320,'Equipment register'!$A$2:$A$501,0)),"Not in register"))</f>
        <v/>
      </c>
      <c r="G1320" s="17" t="n"/>
      <c r="H1320" s="17" t="n"/>
      <c r="L1320" s="21">
        <f>IF($A1320="","",IF($H1320="",TODAY(),$H1320)-$A1320)</f>
        <v/>
      </c>
      <c r="M1320" s="20">
        <f>IF($A1320="","",IF($H1320&lt;&gt;"","Returned",IF(AND($G1320&lt;&gt;"",TODAY()&gt;$G1320),"Overdue","Out")))</f>
        <v/>
      </c>
      <c r="N1320" s="21">
        <f>IF(OR($A1320="",$G1320=""),"",MAX(0,IF($H1320="",TODAY(),$H1320)-$G1320))</f>
        <v/>
      </c>
    </row>
    <row r="1321">
      <c r="A1321" s="17" t="n"/>
      <c r="C1321" s="20">
        <f>IF($B1321="","",IFERROR(INDEX('Equipment register'!$B$2:$B$501,MATCH($B1321,'Equipment register'!$A$2:$A$501,0)),"Not in register"))</f>
        <v/>
      </c>
      <c r="G1321" s="17" t="n"/>
      <c r="H1321" s="17" t="n"/>
      <c r="L1321" s="21">
        <f>IF($A1321="","",IF($H1321="",TODAY(),$H1321)-$A1321)</f>
        <v/>
      </c>
      <c r="M1321" s="20">
        <f>IF($A1321="","",IF($H1321&lt;&gt;"","Returned",IF(AND($G1321&lt;&gt;"",TODAY()&gt;$G1321),"Overdue","Out")))</f>
        <v/>
      </c>
      <c r="N1321" s="21">
        <f>IF(OR($A1321="",$G1321=""),"",MAX(0,IF($H1321="",TODAY(),$H1321)-$G1321))</f>
        <v/>
      </c>
    </row>
    <row r="1322">
      <c r="A1322" s="17" t="n"/>
      <c r="C1322" s="20">
        <f>IF($B1322="","",IFERROR(INDEX('Equipment register'!$B$2:$B$501,MATCH($B1322,'Equipment register'!$A$2:$A$501,0)),"Not in register"))</f>
        <v/>
      </c>
      <c r="G1322" s="17" t="n"/>
      <c r="H1322" s="17" t="n"/>
      <c r="L1322" s="21">
        <f>IF($A1322="","",IF($H1322="",TODAY(),$H1322)-$A1322)</f>
        <v/>
      </c>
      <c r="M1322" s="20">
        <f>IF($A1322="","",IF($H1322&lt;&gt;"","Returned",IF(AND($G1322&lt;&gt;"",TODAY()&gt;$G1322),"Overdue","Out")))</f>
        <v/>
      </c>
      <c r="N1322" s="21">
        <f>IF(OR($A1322="",$G1322=""),"",MAX(0,IF($H1322="",TODAY(),$H1322)-$G1322))</f>
        <v/>
      </c>
    </row>
    <row r="1323">
      <c r="A1323" s="17" t="n"/>
      <c r="C1323" s="20">
        <f>IF($B1323="","",IFERROR(INDEX('Equipment register'!$B$2:$B$501,MATCH($B1323,'Equipment register'!$A$2:$A$501,0)),"Not in register"))</f>
        <v/>
      </c>
      <c r="G1323" s="17" t="n"/>
      <c r="H1323" s="17" t="n"/>
      <c r="L1323" s="21">
        <f>IF($A1323="","",IF($H1323="",TODAY(),$H1323)-$A1323)</f>
        <v/>
      </c>
      <c r="M1323" s="20">
        <f>IF($A1323="","",IF($H1323&lt;&gt;"","Returned",IF(AND($G1323&lt;&gt;"",TODAY()&gt;$G1323),"Overdue","Out")))</f>
        <v/>
      </c>
      <c r="N1323" s="21">
        <f>IF(OR($A1323="",$G1323=""),"",MAX(0,IF($H1323="",TODAY(),$H1323)-$G1323))</f>
        <v/>
      </c>
    </row>
    <row r="1324">
      <c r="A1324" s="17" t="n"/>
      <c r="C1324" s="20">
        <f>IF($B1324="","",IFERROR(INDEX('Equipment register'!$B$2:$B$501,MATCH($B1324,'Equipment register'!$A$2:$A$501,0)),"Not in register"))</f>
        <v/>
      </c>
      <c r="G1324" s="17" t="n"/>
      <c r="H1324" s="17" t="n"/>
      <c r="L1324" s="21">
        <f>IF($A1324="","",IF($H1324="",TODAY(),$H1324)-$A1324)</f>
        <v/>
      </c>
      <c r="M1324" s="20">
        <f>IF($A1324="","",IF($H1324&lt;&gt;"","Returned",IF(AND($G1324&lt;&gt;"",TODAY()&gt;$G1324),"Overdue","Out")))</f>
        <v/>
      </c>
      <c r="N1324" s="21">
        <f>IF(OR($A1324="",$G1324=""),"",MAX(0,IF($H1324="",TODAY(),$H1324)-$G1324))</f>
        <v/>
      </c>
    </row>
    <row r="1325">
      <c r="A1325" s="17" t="n"/>
      <c r="C1325" s="20">
        <f>IF($B1325="","",IFERROR(INDEX('Equipment register'!$B$2:$B$501,MATCH($B1325,'Equipment register'!$A$2:$A$501,0)),"Not in register"))</f>
        <v/>
      </c>
      <c r="G1325" s="17" t="n"/>
      <c r="H1325" s="17" t="n"/>
      <c r="L1325" s="21">
        <f>IF($A1325="","",IF($H1325="",TODAY(),$H1325)-$A1325)</f>
        <v/>
      </c>
      <c r="M1325" s="20">
        <f>IF($A1325="","",IF($H1325&lt;&gt;"","Returned",IF(AND($G1325&lt;&gt;"",TODAY()&gt;$G1325),"Overdue","Out")))</f>
        <v/>
      </c>
      <c r="N1325" s="21">
        <f>IF(OR($A1325="",$G1325=""),"",MAX(0,IF($H1325="",TODAY(),$H1325)-$G1325))</f>
        <v/>
      </c>
    </row>
    <row r="1326">
      <c r="A1326" s="17" t="n"/>
      <c r="C1326" s="20">
        <f>IF($B1326="","",IFERROR(INDEX('Equipment register'!$B$2:$B$501,MATCH($B1326,'Equipment register'!$A$2:$A$501,0)),"Not in register"))</f>
        <v/>
      </c>
      <c r="G1326" s="17" t="n"/>
      <c r="H1326" s="17" t="n"/>
      <c r="L1326" s="21">
        <f>IF($A1326="","",IF($H1326="",TODAY(),$H1326)-$A1326)</f>
        <v/>
      </c>
      <c r="M1326" s="20">
        <f>IF($A1326="","",IF($H1326&lt;&gt;"","Returned",IF(AND($G1326&lt;&gt;"",TODAY()&gt;$G1326),"Overdue","Out")))</f>
        <v/>
      </c>
      <c r="N1326" s="21">
        <f>IF(OR($A1326="",$G1326=""),"",MAX(0,IF($H1326="",TODAY(),$H1326)-$G1326))</f>
        <v/>
      </c>
    </row>
    <row r="1327">
      <c r="A1327" s="17" t="n"/>
      <c r="C1327" s="20">
        <f>IF($B1327="","",IFERROR(INDEX('Equipment register'!$B$2:$B$501,MATCH($B1327,'Equipment register'!$A$2:$A$501,0)),"Not in register"))</f>
        <v/>
      </c>
      <c r="G1327" s="17" t="n"/>
      <c r="H1327" s="17" t="n"/>
      <c r="L1327" s="21">
        <f>IF($A1327="","",IF($H1327="",TODAY(),$H1327)-$A1327)</f>
        <v/>
      </c>
      <c r="M1327" s="20">
        <f>IF($A1327="","",IF($H1327&lt;&gt;"","Returned",IF(AND($G1327&lt;&gt;"",TODAY()&gt;$G1327),"Overdue","Out")))</f>
        <v/>
      </c>
      <c r="N1327" s="21">
        <f>IF(OR($A1327="",$G1327=""),"",MAX(0,IF($H1327="",TODAY(),$H1327)-$G1327))</f>
        <v/>
      </c>
    </row>
    <row r="1328">
      <c r="A1328" s="17" t="n"/>
      <c r="C1328" s="20">
        <f>IF($B1328="","",IFERROR(INDEX('Equipment register'!$B$2:$B$501,MATCH($B1328,'Equipment register'!$A$2:$A$501,0)),"Not in register"))</f>
        <v/>
      </c>
      <c r="G1328" s="17" t="n"/>
      <c r="H1328" s="17" t="n"/>
      <c r="L1328" s="21">
        <f>IF($A1328="","",IF($H1328="",TODAY(),$H1328)-$A1328)</f>
        <v/>
      </c>
      <c r="M1328" s="20">
        <f>IF($A1328="","",IF($H1328&lt;&gt;"","Returned",IF(AND($G1328&lt;&gt;"",TODAY()&gt;$G1328),"Overdue","Out")))</f>
        <v/>
      </c>
      <c r="N1328" s="21">
        <f>IF(OR($A1328="",$G1328=""),"",MAX(0,IF($H1328="",TODAY(),$H1328)-$G1328))</f>
        <v/>
      </c>
    </row>
    <row r="1329">
      <c r="A1329" s="17" t="n"/>
      <c r="C1329" s="20">
        <f>IF($B1329="","",IFERROR(INDEX('Equipment register'!$B$2:$B$501,MATCH($B1329,'Equipment register'!$A$2:$A$501,0)),"Not in register"))</f>
        <v/>
      </c>
      <c r="G1329" s="17" t="n"/>
      <c r="H1329" s="17" t="n"/>
      <c r="L1329" s="21">
        <f>IF($A1329="","",IF($H1329="",TODAY(),$H1329)-$A1329)</f>
        <v/>
      </c>
      <c r="M1329" s="20">
        <f>IF($A1329="","",IF($H1329&lt;&gt;"","Returned",IF(AND($G1329&lt;&gt;"",TODAY()&gt;$G1329),"Overdue","Out")))</f>
        <v/>
      </c>
      <c r="N1329" s="21">
        <f>IF(OR($A1329="",$G1329=""),"",MAX(0,IF($H1329="",TODAY(),$H1329)-$G1329))</f>
        <v/>
      </c>
    </row>
    <row r="1330">
      <c r="A1330" s="17" t="n"/>
      <c r="C1330" s="20">
        <f>IF($B1330="","",IFERROR(INDEX('Equipment register'!$B$2:$B$501,MATCH($B1330,'Equipment register'!$A$2:$A$501,0)),"Not in register"))</f>
        <v/>
      </c>
      <c r="G1330" s="17" t="n"/>
      <c r="H1330" s="17" t="n"/>
      <c r="L1330" s="21">
        <f>IF($A1330="","",IF($H1330="",TODAY(),$H1330)-$A1330)</f>
        <v/>
      </c>
      <c r="M1330" s="20">
        <f>IF($A1330="","",IF($H1330&lt;&gt;"","Returned",IF(AND($G1330&lt;&gt;"",TODAY()&gt;$G1330),"Overdue","Out")))</f>
        <v/>
      </c>
      <c r="N1330" s="21">
        <f>IF(OR($A1330="",$G1330=""),"",MAX(0,IF($H1330="",TODAY(),$H1330)-$G1330))</f>
        <v/>
      </c>
    </row>
    <row r="1331">
      <c r="A1331" s="17" t="n"/>
      <c r="C1331" s="20">
        <f>IF($B1331="","",IFERROR(INDEX('Equipment register'!$B$2:$B$501,MATCH($B1331,'Equipment register'!$A$2:$A$501,0)),"Not in register"))</f>
        <v/>
      </c>
      <c r="G1331" s="17" t="n"/>
      <c r="H1331" s="17" t="n"/>
      <c r="L1331" s="21">
        <f>IF($A1331="","",IF($H1331="",TODAY(),$H1331)-$A1331)</f>
        <v/>
      </c>
      <c r="M1331" s="20">
        <f>IF($A1331="","",IF($H1331&lt;&gt;"","Returned",IF(AND($G1331&lt;&gt;"",TODAY()&gt;$G1331),"Overdue","Out")))</f>
        <v/>
      </c>
      <c r="N1331" s="21">
        <f>IF(OR($A1331="",$G1331=""),"",MAX(0,IF($H1331="",TODAY(),$H1331)-$G1331))</f>
        <v/>
      </c>
    </row>
    <row r="1332">
      <c r="A1332" s="17" t="n"/>
      <c r="C1332" s="20">
        <f>IF($B1332="","",IFERROR(INDEX('Equipment register'!$B$2:$B$501,MATCH($B1332,'Equipment register'!$A$2:$A$501,0)),"Not in register"))</f>
        <v/>
      </c>
      <c r="G1332" s="17" t="n"/>
      <c r="H1332" s="17" t="n"/>
      <c r="L1332" s="21">
        <f>IF($A1332="","",IF($H1332="",TODAY(),$H1332)-$A1332)</f>
        <v/>
      </c>
      <c r="M1332" s="20">
        <f>IF($A1332="","",IF($H1332&lt;&gt;"","Returned",IF(AND($G1332&lt;&gt;"",TODAY()&gt;$G1332),"Overdue","Out")))</f>
        <v/>
      </c>
      <c r="N1332" s="21">
        <f>IF(OR($A1332="",$G1332=""),"",MAX(0,IF($H1332="",TODAY(),$H1332)-$G1332))</f>
        <v/>
      </c>
    </row>
    <row r="1333">
      <c r="A1333" s="17" t="n"/>
      <c r="C1333" s="20">
        <f>IF($B1333="","",IFERROR(INDEX('Equipment register'!$B$2:$B$501,MATCH($B1333,'Equipment register'!$A$2:$A$501,0)),"Not in register"))</f>
        <v/>
      </c>
      <c r="G1333" s="17" t="n"/>
      <c r="H1333" s="17" t="n"/>
      <c r="L1333" s="21">
        <f>IF($A1333="","",IF($H1333="",TODAY(),$H1333)-$A1333)</f>
        <v/>
      </c>
      <c r="M1333" s="20">
        <f>IF($A1333="","",IF($H1333&lt;&gt;"","Returned",IF(AND($G1333&lt;&gt;"",TODAY()&gt;$G1333),"Overdue","Out")))</f>
        <v/>
      </c>
      <c r="N1333" s="21">
        <f>IF(OR($A1333="",$G1333=""),"",MAX(0,IF($H1333="",TODAY(),$H1333)-$G1333))</f>
        <v/>
      </c>
    </row>
    <row r="1334">
      <c r="A1334" s="17" t="n"/>
      <c r="C1334" s="20">
        <f>IF($B1334="","",IFERROR(INDEX('Equipment register'!$B$2:$B$501,MATCH($B1334,'Equipment register'!$A$2:$A$501,0)),"Not in register"))</f>
        <v/>
      </c>
      <c r="G1334" s="17" t="n"/>
      <c r="H1334" s="17" t="n"/>
      <c r="L1334" s="21">
        <f>IF($A1334="","",IF($H1334="",TODAY(),$H1334)-$A1334)</f>
        <v/>
      </c>
      <c r="M1334" s="20">
        <f>IF($A1334="","",IF($H1334&lt;&gt;"","Returned",IF(AND($G1334&lt;&gt;"",TODAY()&gt;$G1334),"Overdue","Out")))</f>
        <v/>
      </c>
      <c r="N1334" s="21">
        <f>IF(OR($A1334="",$G1334=""),"",MAX(0,IF($H1334="",TODAY(),$H1334)-$G1334))</f>
        <v/>
      </c>
    </row>
    <row r="1335">
      <c r="A1335" s="17" t="n"/>
      <c r="C1335" s="20">
        <f>IF($B1335="","",IFERROR(INDEX('Equipment register'!$B$2:$B$501,MATCH($B1335,'Equipment register'!$A$2:$A$501,0)),"Not in register"))</f>
        <v/>
      </c>
      <c r="G1335" s="17" t="n"/>
      <c r="H1335" s="17" t="n"/>
      <c r="L1335" s="21">
        <f>IF($A1335="","",IF($H1335="",TODAY(),$H1335)-$A1335)</f>
        <v/>
      </c>
      <c r="M1335" s="20">
        <f>IF($A1335="","",IF($H1335&lt;&gt;"","Returned",IF(AND($G1335&lt;&gt;"",TODAY()&gt;$G1335),"Overdue","Out")))</f>
        <v/>
      </c>
      <c r="N1335" s="21">
        <f>IF(OR($A1335="",$G1335=""),"",MAX(0,IF($H1335="",TODAY(),$H1335)-$G1335))</f>
        <v/>
      </c>
    </row>
    <row r="1336">
      <c r="A1336" s="17" t="n"/>
      <c r="C1336" s="20">
        <f>IF($B1336="","",IFERROR(INDEX('Equipment register'!$B$2:$B$501,MATCH($B1336,'Equipment register'!$A$2:$A$501,0)),"Not in register"))</f>
        <v/>
      </c>
      <c r="G1336" s="17" t="n"/>
      <c r="H1336" s="17" t="n"/>
      <c r="L1336" s="21">
        <f>IF($A1336="","",IF($H1336="",TODAY(),$H1336)-$A1336)</f>
        <v/>
      </c>
      <c r="M1336" s="20">
        <f>IF($A1336="","",IF($H1336&lt;&gt;"","Returned",IF(AND($G1336&lt;&gt;"",TODAY()&gt;$G1336),"Overdue","Out")))</f>
        <v/>
      </c>
      <c r="N1336" s="21">
        <f>IF(OR($A1336="",$G1336=""),"",MAX(0,IF($H1336="",TODAY(),$H1336)-$G1336))</f>
        <v/>
      </c>
    </row>
    <row r="1337">
      <c r="A1337" s="17" t="n"/>
      <c r="C1337" s="20">
        <f>IF($B1337="","",IFERROR(INDEX('Equipment register'!$B$2:$B$501,MATCH($B1337,'Equipment register'!$A$2:$A$501,0)),"Not in register"))</f>
        <v/>
      </c>
      <c r="G1337" s="17" t="n"/>
      <c r="H1337" s="17" t="n"/>
      <c r="L1337" s="21">
        <f>IF($A1337="","",IF($H1337="",TODAY(),$H1337)-$A1337)</f>
        <v/>
      </c>
      <c r="M1337" s="20">
        <f>IF($A1337="","",IF($H1337&lt;&gt;"","Returned",IF(AND($G1337&lt;&gt;"",TODAY()&gt;$G1337),"Overdue","Out")))</f>
        <v/>
      </c>
      <c r="N1337" s="21">
        <f>IF(OR($A1337="",$G1337=""),"",MAX(0,IF($H1337="",TODAY(),$H1337)-$G1337))</f>
        <v/>
      </c>
    </row>
    <row r="1338">
      <c r="A1338" s="17" t="n"/>
      <c r="C1338" s="20">
        <f>IF($B1338="","",IFERROR(INDEX('Equipment register'!$B$2:$B$501,MATCH($B1338,'Equipment register'!$A$2:$A$501,0)),"Not in register"))</f>
        <v/>
      </c>
      <c r="G1338" s="17" t="n"/>
      <c r="H1338" s="17" t="n"/>
      <c r="L1338" s="21">
        <f>IF($A1338="","",IF($H1338="",TODAY(),$H1338)-$A1338)</f>
        <v/>
      </c>
      <c r="M1338" s="20">
        <f>IF($A1338="","",IF($H1338&lt;&gt;"","Returned",IF(AND($G1338&lt;&gt;"",TODAY()&gt;$G1338),"Overdue","Out")))</f>
        <v/>
      </c>
      <c r="N1338" s="21">
        <f>IF(OR($A1338="",$G1338=""),"",MAX(0,IF($H1338="",TODAY(),$H1338)-$G1338))</f>
        <v/>
      </c>
    </row>
    <row r="1339">
      <c r="A1339" s="17" t="n"/>
      <c r="C1339" s="20">
        <f>IF($B1339="","",IFERROR(INDEX('Equipment register'!$B$2:$B$501,MATCH($B1339,'Equipment register'!$A$2:$A$501,0)),"Not in register"))</f>
        <v/>
      </c>
      <c r="G1339" s="17" t="n"/>
      <c r="H1339" s="17" t="n"/>
      <c r="L1339" s="21">
        <f>IF($A1339="","",IF($H1339="",TODAY(),$H1339)-$A1339)</f>
        <v/>
      </c>
      <c r="M1339" s="20">
        <f>IF($A1339="","",IF($H1339&lt;&gt;"","Returned",IF(AND($G1339&lt;&gt;"",TODAY()&gt;$G1339),"Overdue","Out")))</f>
        <v/>
      </c>
      <c r="N1339" s="21">
        <f>IF(OR($A1339="",$G1339=""),"",MAX(0,IF($H1339="",TODAY(),$H1339)-$G1339))</f>
        <v/>
      </c>
    </row>
    <row r="1340">
      <c r="A1340" s="17" t="n"/>
      <c r="C1340" s="20">
        <f>IF($B1340="","",IFERROR(INDEX('Equipment register'!$B$2:$B$501,MATCH($B1340,'Equipment register'!$A$2:$A$501,0)),"Not in register"))</f>
        <v/>
      </c>
      <c r="G1340" s="17" t="n"/>
      <c r="H1340" s="17" t="n"/>
      <c r="L1340" s="21">
        <f>IF($A1340="","",IF($H1340="",TODAY(),$H1340)-$A1340)</f>
        <v/>
      </c>
      <c r="M1340" s="20">
        <f>IF($A1340="","",IF($H1340&lt;&gt;"","Returned",IF(AND($G1340&lt;&gt;"",TODAY()&gt;$G1340),"Overdue","Out")))</f>
        <v/>
      </c>
      <c r="N1340" s="21">
        <f>IF(OR($A1340="",$G1340=""),"",MAX(0,IF($H1340="",TODAY(),$H1340)-$G1340))</f>
        <v/>
      </c>
    </row>
    <row r="1341">
      <c r="A1341" s="17" t="n"/>
      <c r="C1341" s="20">
        <f>IF($B1341="","",IFERROR(INDEX('Equipment register'!$B$2:$B$501,MATCH($B1341,'Equipment register'!$A$2:$A$501,0)),"Not in register"))</f>
        <v/>
      </c>
      <c r="G1341" s="17" t="n"/>
      <c r="H1341" s="17" t="n"/>
      <c r="L1341" s="21">
        <f>IF($A1341="","",IF($H1341="",TODAY(),$H1341)-$A1341)</f>
        <v/>
      </c>
      <c r="M1341" s="20">
        <f>IF($A1341="","",IF($H1341&lt;&gt;"","Returned",IF(AND($G1341&lt;&gt;"",TODAY()&gt;$G1341),"Overdue","Out")))</f>
        <v/>
      </c>
      <c r="N1341" s="21">
        <f>IF(OR($A1341="",$G1341=""),"",MAX(0,IF($H1341="",TODAY(),$H1341)-$G1341))</f>
        <v/>
      </c>
    </row>
    <row r="1342">
      <c r="A1342" s="17" t="n"/>
      <c r="C1342" s="20">
        <f>IF($B1342="","",IFERROR(INDEX('Equipment register'!$B$2:$B$501,MATCH($B1342,'Equipment register'!$A$2:$A$501,0)),"Not in register"))</f>
        <v/>
      </c>
      <c r="G1342" s="17" t="n"/>
      <c r="H1342" s="17" t="n"/>
      <c r="L1342" s="21">
        <f>IF($A1342="","",IF($H1342="",TODAY(),$H1342)-$A1342)</f>
        <v/>
      </c>
      <c r="M1342" s="20">
        <f>IF($A1342="","",IF($H1342&lt;&gt;"","Returned",IF(AND($G1342&lt;&gt;"",TODAY()&gt;$G1342),"Overdue","Out")))</f>
        <v/>
      </c>
      <c r="N1342" s="21">
        <f>IF(OR($A1342="",$G1342=""),"",MAX(0,IF($H1342="",TODAY(),$H1342)-$G1342))</f>
        <v/>
      </c>
    </row>
    <row r="1343">
      <c r="A1343" s="17" t="n"/>
      <c r="C1343" s="20">
        <f>IF($B1343="","",IFERROR(INDEX('Equipment register'!$B$2:$B$501,MATCH($B1343,'Equipment register'!$A$2:$A$501,0)),"Not in register"))</f>
        <v/>
      </c>
      <c r="G1343" s="17" t="n"/>
      <c r="H1343" s="17" t="n"/>
      <c r="L1343" s="21">
        <f>IF($A1343="","",IF($H1343="",TODAY(),$H1343)-$A1343)</f>
        <v/>
      </c>
      <c r="M1343" s="20">
        <f>IF($A1343="","",IF($H1343&lt;&gt;"","Returned",IF(AND($G1343&lt;&gt;"",TODAY()&gt;$G1343),"Overdue","Out")))</f>
        <v/>
      </c>
      <c r="N1343" s="21">
        <f>IF(OR($A1343="",$G1343=""),"",MAX(0,IF($H1343="",TODAY(),$H1343)-$G1343))</f>
        <v/>
      </c>
    </row>
    <row r="1344">
      <c r="A1344" s="17" t="n"/>
      <c r="C1344" s="20">
        <f>IF($B1344="","",IFERROR(INDEX('Equipment register'!$B$2:$B$501,MATCH($B1344,'Equipment register'!$A$2:$A$501,0)),"Not in register"))</f>
        <v/>
      </c>
      <c r="G1344" s="17" t="n"/>
      <c r="H1344" s="17" t="n"/>
      <c r="L1344" s="21">
        <f>IF($A1344="","",IF($H1344="",TODAY(),$H1344)-$A1344)</f>
        <v/>
      </c>
      <c r="M1344" s="20">
        <f>IF($A1344="","",IF($H1344&lt;&gt;"","Returned",IF(AND($G1344&lt;&gt;"",TODAY()&gt;$G1344),"Overdue","Out")))</f>
        <v/>
      </c>
      <c r="N1344" s="21">
        <f>IF(OR($A1344="",$G1344=""),"",MAX(0,IF($H1344="",TODAY(),$H1344)-$G1344))</f>
        <v/>
      </c>
    </row>
    <row r="1345">
      <c r="A1345" s="17" t="n"/>
      <c r="C1345" s="20">
        <f>IF($B1345="","",IFERROR(INDEX('Equipment register'!$B$2:$B$501,MATCH($B1345,'Equipment register'!$A$2:$A$501,0)),"Not in register"))</f>
        <v/>
      </c>
      <c r="G1345" s="17" t="n"/>
      <c r="H1345" s="17" t="n"/>
      <c r="L1345" s="21">
        <f>IF($A1345="","",IF($H1345="",TODAY(),$H1345)-$A1345)</f>
        <v/>
      </c>
      <c r="M1345" s="20">
        <f>IF($A1345="","",IF($H1345&lt;&gt;"","Returned",IF(AND($G1345&lt;&gt;"",TODAY()&gt;$G1345),"Overdue","Out")))</f>
        <v/>
      </c>
      <c r="N1345" s="21">
        <f>IF(OR($A1345="",$G1345=""),"",MAX(0,IF($H1345="",TODAY(),$H1345)-$G1345))</f>
        <v/>
      </c>
    </row>
    <row r="1346">
      <c r="A1346" s="17" t="n"/>
      <c r="C1346" s="20">
        <f>IF($B1346="","",IFERROR(INDEX('Equipment register'!$B$2:$B$501,MATCH($B1346,'Equipment register'!$A$2:$A$501,0)),"Not in register"))</f>
        <v/>
      </c>
      <c r="G1346" s="17" t="n"/>
      <c r="H1346" s="17" t="n"/>
      <c r="L1346" s="21">
        <f>IF($A1346="","",IF($H1346="",TODAY(),$H1346)-$A1346)</f>
        <v/>
      </c>
      <c r="M1346" s="20">
        <f>IF($A1346="","",IF($H1346&lt;&gt;"","Returned",IF(AND($G1346&lt;&gt;"",TODAY()&gt;$G1346),"Overdue","Out")))</f>
        <v/>
      </c>
      <c r="N1346" s="21">
        <f>IF(OR($A1346="",$G1346=""),"",MAX(0,IF($H1346="",TODAY(),$H1346)-$G1346))</f>
        <v/>
      </c>
    </row>
    <row r="1347">
      <c r="A1347" s="17" t="n"/>
      <c r="C1347" s="20">
        <f>IF($B1347="","",IFERROR(INDEX('Equipment register'!$B$2:$B$501,MATCH($B1347,'Equipment register'!$A$2:$A$501,0)),"Not in register"))</f>
        <v/>
      </c>
      <c r="G1347" s="17" t="n"/>
      <c r="H1347" s="17" t="n"/>
      <c r="L1347" s="21">
        <f>IF($A1347="","",IF($H1347="",TODAY(),$H1347)-$A1347)</f>
        <v/>
      </c>
      <c r="M1347" s="20">
        <f>IF($A1347="","",IF($H1347&lt;&gt;"","Returned",IF(AND($G1347&lt;&gt;"",TODAY()&gt;$G1347),"Overdue","Out")))</f>
        <v/>
      </c>
      <c r="N1347" s="21">
        <f>IF(OR($A1347="",$G1347=""),"",MAX(0,IF($H1347="",TODAY(),$H1347)-$G1347))</f>
        <v/>
      </c>
    </row>
    <row r="1348">
      <c r="A1348" s="17" t="n"/>
      <c r="C1348" s="20">
        <f>IF($B1348="","",IFERROR(INDEX('Equipment register'!$B$2:$B$501,MATCH($B1348,'Equipment register'!$A$2:$A$501,0)),"Not in register"))</f>
        <v/>
      </c>
      <c r="G1348" s="17" t="n"/>
      <c r="H1348" s="17" t="n"/>
      <c r="L1348" s="21">
        <f>IF($A1348="","",IF($H1348="",TODAY(),$H1348)-$A1348)</f>
        <v/>
      </c>
      <c r="M1348" s="20">
        <f>IF($A1348="","",IF($H1348&lt;&gt;"","Returned",IF(AND($G1348&lt;&gt;"",TODAY()&gt;$G1348),"Overdue","Out")))</f>
        <v/>
      </c>
      <c r="N1348" s="21">
        <f>IF(OR($A1348="",$G1348=""),"",MAX(0,IF($H1348="",TODAY(),$H1348)-$G1348))</f>
        <v/>
      </c>
    </row>
    <row r="1349">
      <c r="A1349" s="17" t="n"/>
      <c r="C1349" s="20">
        <f>IF($B1349="","",IFERROR(INDEX('Equipment register'!$B$2:$B$501,MATCH($B1349,'Equipment register'!$A$2:$A$501,0)),"Not in register"))</f>
        <v/>
      </c>
      <c r="G1349" s="17" t="n"/>
      <c r="H1349" s="17" t="n"/>
      <c r="L1349" s="21">
        <f>IF($A1349="","",IF($H1349="",TODAY(),$H1349)-$A1349)</f>
        <v/>
      </c>
      <c r="M1349" s="20">
        <f>IF($A1349="","",IF($H1349&lt;&gt;"","Returned",IF(AND($G1349&lt;&gt;"",TODAY()&gt;$G1349),"Overdue","Out")))</f>
        <v/>
      </c>
      <c r="N1349" s="21">
        <f>IF(OR($A1349="",$G1349=""),"",MAX(0,IF($H1349="",TODAY(),$H1349)-$G1349))</f>
        <v/>
      </c>
    </row>
    <row r="1350">
      <c r="A1350" s="17" t="n"/>
      <c r="C1350" s="20">
        <f>IF($B1350="","",IFERROR(INDEX('Equipment register'!$B$2:$B$501,MATCH($B1350,'Equipment register'!$A$2:$A$501,0)),"Not in register"))</f>
        <v/>
      </c>
      <c r="G1350" s="17" t="n"/>
      <c r="H1350" s="17" t="n"/>
      <c r="L1350" s="21">
        <f>IF($A1350="","",IF($H1350="",TODAY(),$H1350)-$A1350)</f>
        <v/>
      </c>
      <c r="M1350" s="20">
        <f>IF($A1350="","",IF($H1350&lt;&gt;"","Returned",IF(AND($G1350&lt;&gt;"",TODAY()&gt;$G1350),"Overdue","Out")))</f>
        <v/>
      </c>
      <c r="N1350" s="21">
        <f>IF(OR($A1350="",$G1350=""),"",MAX(0,IF($H1350="",TODAY(),$H1350)-$G1350))</f>
        <v/>
      </c>
    </row>
    <row r="1351">
      <c r="A1351" s="17" t="n"/>
      <c r="C1351" s="20">
        <f>IF($B1351="","",IFERROR(INDEX('Equipment register'!$B$2:$B$501,MATCH($B1351,'Equipment register'!$A$2:$A$501,0)),"Not in register"))</f>
        <v/>
      </c>
      <c r="G1351" s="17" t="n"/>
      <c r="H1351" s="17" t="n"/>
      <c r="L1351" s="21">
        <f>IF($A1351="","",IF($H1351="",TODAY(),$H1351)-$A1351)</f>
        <v/>
      </c>
      <c r="M1351" s="20">
        <f>IF($A1351="","",IF($H1351&lt;&gt;"","Returned",IF(AND($G1351&lt;&gt;"",TODAY()&gt;$G1351),"Overdue","Out")))</f>
        <v/>
      </c>
      <c r="N1351" s="21">
        <f>IF(OR($A1351="",$G1351=""),"",MAX(0,IF($H1351="",TODAY(),$H1351)-$G1351))</f>
        <v/>
      </c>
    </row>
    <row r="1352">
      <c r="A1352" s="17" t="n"/>
      <c r="C1352" s="20">
        <f>IF($B1352="","",IFERROR(INDEX('Equipment register'!$B$2:$B$501,MATCH($B1352,'Equipment register'!$A$2:$A$501,0)),"Not in register"))</f>
        <v/>
      </c>
      <c r="G1352" s="17" t="n"/>
      <c r="H1352" s="17" t="n"/>
      <c r="L1352" s="21">
        <f>IF($A1352="","",IF($H1352="",TODAY(),$H1352)-$A1352)</f>
        <v/>
      </c>
      <c r="M1352" s="20">
        <f>IF($A1352="","",IF($H1352&lt;&gt;"","Returned",IF(AND($G1352&lt;&gt;"",TODAY()&gt;$G1352),"Overdue","Out")))</f>
        <v/>
      </c>
      <c r="N1352" s="21">
        <f>IF(OR($A1352="",$G1352=""),"",MAX(0,IF($H1352="",TODAY(),$H1352)-$G1352))</f>
        <v/>
      </c>
    </row>
    <row r="1353">
      <c r="A1353" s="17" t="n"/>
      <c r="C1353" s="20">
        <f>IF($B1353="","",IFERROR(INDEX('Equipment register'!$B$2:$B$501,MATCH($B1353,'Equipment register'!$A$2:$A$501,0)),"Not in register"))</f>
        <v/>
      </c>
      <c r="G1353" s="17" t="n"/>
      <c r="H1353" s="17" t="n"/>
      <c r="L1353" s="21">
        <f>IF($A1353="","",IF($H1353="",TODAY(),$H1353)-$A1353)</f>
        <v/>
      </c>
      <c r="M1353" s="20">
        <f>IF($A1353="","",IF($H1353&lt;&gt;"","Returned",IF(AND($G1353&lt;&gt;"",TODAY()&gt;$G1353),"Overdue","Out")))</f>
        <v/>
      </c>
      <c r="N1353" s="21">
        <f>IF(OR($A1353="",$G1353=""),"",MAX(0,IF($H1353="",TODAY(),$H1353)-$G1353))</f>
        <v/>
      </c>
    </row>
    <row r="1354">
      <c r="A1354" s="17" t="n"/>
      <c r="C1354" s="20">
        <f>IF($B1354="","",IFERROR(INDEX('Equipment register'!$B$2:$B$501,MATCH($B1354,'Equipment register'!$A$2:$A$501,0)),"Not in register"))</f>
        <v/>
      </c>
      <c r="G1354" s="17" t="n"/>
      <c r="H1354" s="17" t="n"/>
      <c r="L1354" s="21">
        <f>IF($A1354="","",IF($H1354="",TODAY(),$H1354)-$A1354)</f>
        <v/>
      </c>
      <c r="M1354" s="20">
        <f>IF($A1354="","",IF($H1354&lt;&gt;"","Returned",IF(AND($G1354&lt;&gt;"",TODAY()&gt;$G1354),"Overdue","Out")))</f>
        <v/>
      </c>
      <c r="N1354" s="21">
        <f>IF(OR($A1354="",$G1354=""),"",MAX(0,IF($H1354="",TODAY(),$H1354)-$G1354))</f>
        <v/>
      </c>
    </row>
    <row r="1355">
      <c r="A1355" s="17" t="n"/>
      <c r="C1355" s="20">
        <f>IF($B1355="","",IFERROR(INDEX('Equipment register'!$B$2:$B$501,MATCH($B1355,'Equipment register'!$A$2:$A$501,0)),"Not in register"))</f>
        <v/>
      </c>
      <c r="G1355" s="17" t="n"/>
      <c r="H1355" s="17" t="n"/>
      <c r="L1355" s="21">
        <f>IF($A1355="","",IF($H1355="",TODAY(),$H1355)-$A1355)</f>
        <v/>
      </c>
      <c r="M1355" s="20">
        <f>IF($A1355="","",IF($H1355&lt;&gt;"","Returned",IF(AND($G1355&lt;&gt;"",TODAY()&gt;$G1355),"Overdue","Out")))</f>
        <v/>
      </c>
      <c r="N1355" s="21">
        <f>IF(OR($A1355="",$G1355=""),"",MAX(0,IF($H1355="",TODAY(),$H1355)-$G1355))</f>
        <v/>
      </c>
    </row>
    <row r="1356">
      <c r="A1356" s="17" t="n"/>
      <c r="C1356" s="20">
        <f>IF($B1356="","",IFERROR(INDEX('Equipment register'!$B$2:$B$501,MATCH($B1356,'Equipment register'!$A$2:$A$501,0)),"Not in register"))</f>
        <v/>
      </c>
      <c r="G1356" s="17" t="n"/>
      <c r="H1356" s="17" t="n"/>
      <c r="L1356" s="21">
        <f>IF($A1356="","",IF($H1356="",TODAY(),$H1356)-$A1356)</f>
        <v/>
      </c>
      <c r="M1356" s="20">
        <f>IF($A1356="","",IF($H1356&lt;&gt;"","Returned",IF(AND($G1356&lt;&gt;"",TODAY()&gt;$G1356),"Overdue","Out")))</f>
        <v/>
      </c>
      <c r="N1356" s="21">
        <f>IF(OR($A1356="",$G1356=""),"",MAX(0,IF($H1356="",TODAY(),$H1356)-$G1356))</f>
        <v/>
      </c>
    </row>
    <row r="1357">
      <c r="A1357" s="17" t="n"/>
      <c r="C1357" s="20">
        <f>IF($B1357="","",IFERROR(INDEX('Equipment register'!$B$2:$B$501,MATCH($B1357,'Equipment register'!$A$2:$A$501,0)),"Not in register"))</f>
        <v/>
      </c>
      <c r="G1357" s="17" t="n"/>
      <c r="H1357" s="17" t="n"/>
      <c r="L1357" s="21">
        <f>IF($A1357="","",IF($H1357="",TODAY(),$H1357)-$A1357)</f>
        <v/>
      </c>
      <c r="M1357" s="20">
        <f>IF($A1357="","",IF($H1357&lt;&gt;"","Returned",IF(AND($G1357&lt;&gt;"",TODAY()&gt;$G1357),"Overdue","Out")))</f>
        <v/>
      </c>
      <c r="N1357" s="21">
        <f>IF(OR($A1357="",$G1357=""),"",MAX(0,IF($H1357="",TODAY(),$H1357)-$G1357))</f>
        <v/>
      </c>
    </row>
    <row r="1358">
      <c r="A1358" s="17" t="n"/>
      <c r="C1358" s="20">
        <f>IF($B1358="","",IFERROR(INDEX('Equipment register'!$B$2:$B$501,MATCH($B1358,'Equipment register'!$A$2:$A$501,0)),"Not in register"))</f>
        <v/>
      </c>
      <c r="G1358" s="17" t="n"/>
      <c r="H1358" s="17" t="n"/>
      <c r="L1358" s="21">
        <f>IF($A1358="","",IF($H1358="",TODAY(),$H1358)-$A1358)</f>
        <v/>
      </c>
      <c r="M1358" s="20">
        <f>IF($A1358="","",IF($H1358&lt;&gt;"","Returned",IF(AND($G1358&lt;&gt;"",TODAY()&gt;$G1358),"Overdue","Out")))</f>
        <v/>
      </c>
      <c r="N1358" s="21">
        <f>IF(OR($A1358="",$G1358=""),"",MAX(0,IF($H1358="",TODAY(),$H1358)-$G1358))</f>
        <v/>
      </c>
    </row>
    <row r="1359">
      <c r="A1359" s="17" t="n"/>
      <c r="C1359" s="20">
        <f>IF($B1359="","",IFERROR(INDEX('Equipment register'!$B$2:$B$501,MATCH($B1359,'Equipment register'!$A$2:$A$501,0)),"Not in register"))</f>
        <v/>
      </c>
      <c r="G1359" s="17" t="n"/>
      <c r="H1359" s="17" t="n"/>
      <c r="L1359" s="21">
        <f>IF($A1359="","",IF($H1359="",TODAY(),$H1359)-$A1359)</f>
        <v/>
      </c>
      <c r="M1359" s="20">
        <f>IF($A1359="","",IF($H1359&lt;&gt;"","Returned",IF(AND($G1359&lt;&gt;"",TODAY()&gt;$G1359),"Overdue","Out")))</f>
        <v/>
      </c>
      <c r="N1359" s="21">
        <f>IF(OR($A1359="",$G1359=""),"",MAX(0,IF($H1359="",TODAY(),$H1359)-$G1359))</f>
        <v/>
      </c>
    </row>
    <row r="1360">
      <c r="A1360" s="17" t="n"/>
      <c r="C1360" s="20">
        <f>IF($B1360="","",IFERROR(INDEX('Equipment register'!$B$2:$B$501,MATCH($B1360,'Equipment register'!$A$2:$A$501,0)),"Not in register"))</f>
        <v/>
      </c>
      <c r="G1360" s="17" t="n"/>
      <c r="H1360" s="17" t="n"/>
      <c r="L1360" s="21">
        <f>IF($A1360="","",IF($H1360="",TODAY(),$H1360)-$A1360)</f>
        <v/>
      </c>
      <c r="M1360" s="20">
        <f>IF($A1360="","",IF($H1360&lt;&gt;"","Returned",IF(AND($G1360&lt;&gt;"",TODAY()&gt;$G1360),"Overdue","Out")))</f>
        <v/>
      </c>
      <c r="N1360" s="21">
        <f>IF(OR($A1360="",$G1360=""),"",MAX(0,IF($H1360="",TODAY(),$H1360)-$G1360))</f>
        <v/>
      </c>
    </row>
    <row r="1361">
      <c r="A1361" s="17" t="n"/>
      <c r="C1361" s="20">
        <f>IF($B1361="","",IFERROR(INDEX('Equipment register'!$B$2:$B$501,MATCH($B1361,'Equipment register'!$A$2:$A$501,0)),"Not in register"))</f>
        <v/>
      </c>
      <c r="G1361" s="17" t="n"/>
      <c r="H1361" s="17" t="n"/>
      <c r="L1361" s="21">
        <f>IF($A1361="","",IF($H1361="",TODAY(),$H1361)-$A1361)</f>
        <v/>
      </c>
      <c r="M1361" s="20">
        <f>IF($A1361="","",IF($H1361&lt;&gt;"","Returned",IF(AND($G1361&lt;&gt;"",TODAY()&gt;$G1361),"Overdue","Out")))</f>
        <v/>
      </c>
      <c r="N1361" s="21">
        <f>IF(OR($A1361="",$G1361=""),"",MAX(0,IF($H1361="",TODAY(),$H1361)-$G1361))</f>
        <v/>
      </c>
    </row>
    <row r="1362">
      <c r="A1362" s="17" t="n"/>
      <c r="C1362" s="20">
        <f>IF($B1362="","",IFERROR(INDEX('Equipment register'!$B$2:$B$501,MATCH($B1362,'Equipment register'!$A$2:$A$501,0)),"Not in register"))</f>
        <v/>
      </c>
      <c r="G1362" s="17" t="n"/>
      <c r="H1362" s="17" t="n"/>
      <c r="L1362" s="21">
        <f>IF($A1362="","",IF($H1362="",TODAY(),$H1362)-$A1362)</f>
        <v/>
      </c>
      <c r="M1362" s="20">
        <f>IF($A1362="","",IF($H1362&lt;&gt;"","Returned",IF(AND($G1362&lt;&gt;"",TODAY()&gt;$G1362),"Overdue","Out")))</f>
        <v/>
      </c>
      <c r="N1362" s="21">
        <f>IF(OR($A1362="",$G1362=""),"",MAX(0,IF($H1362="",TODAY(),$H1362)-$G1362))</f>
        <v/>
      </c>
    </row>
    <row r="1363">
      <c r="A1363" s="17" t="n"/>
      <c r="C1363" s="20">
        <f>IF($B1363="","",IFERROR(INDEX('Equipment register'!$B$2:$B$501,MATCH($B1363,'Equipment register'!$A$2:$A$501,0)),"Not in register"))</f>
        <v/>
      </c>
      <c r="G1363" s="17" t="n"/>
      <c r="H1363" s="17" t="n"/>
      <c r="L1363" s="21">
        <f>IF($A1363="","",IF($H1363="",TODAY(),$H1363)-$A1363)</f>
        <v/>
      </c>
      <c r="M1363" s="20">
        <f>IF($A1363="","",IF($H1363&lt;&gt;"","Returned",IF(AND($G1363&lt;&gt;"",TODAY()&gt;$G1363),"Overdue","Out")))</f>
        <v/>
      </c>
      <c r="N1363" s="21">
        <f>IF(OR($A1363="",$G1363=""),"",MAX(0,IF($H1363="",TODAY(),$H1363)-$G1363))</f>
        <v/>
      </c>
    </row>
    <row r="1364">
      <c r="A1364" s="17" t="n"/>
      <c r="C1364" s="20">
        <f>IF($B1364="","",IFERROR(INDEX('Equipment register'!$B$2:$B$501,MATCH($B1364,'Equipment register'!$A$2:$A$501,0)),"Not in register"))</f>
        <v/>
      </c>
      <c r="G1364" s="17" t="n"/>
      <c r="H1364" s="17" t="n"/>
      <c r="L1364" s="21">
        <f>IF($A1364="","",IF($H1364="",TODAY(),$H1364)-$A1364)</f>
        <v/>
      </c>
      <c r="M1364" s="20">
        <f>IF($A1364="","",IF($H1364&lt;&gt;"","Returned",IF(AND($G1364&lt;&gt;"",TODAY()&gt;$G1364),"Overdue","Out")))</f>
        <v/>
      </c>
      <c r="N1364" s="21">
        <f>IF(OR($A1364="",$G1364=""),"",MAX(0,IF($H1364="",TODAY(),$H1364)-$G1364))</f>
        <v/>
      </c>
    </row>
    <row r="1365">
      <c r="A1365" s="17" t="n"/>
      <c r="C1365" s="20">
        <f>IF($B1365="","",IFERROR(INDEX('Equipment register'!$B$2:$B$501,MATCH($B1365,'Equipment register'!$A$2:$A$501,0)),"Not in register"))</f>
        <v/>
      </c>
      <c r="G1365" s="17" t="n"/>
      <c r="H1365" s="17" t="n"/>
      <c r="L1365" s="21">
        <f>IF($A1365="","",IF($H1365="",TODAY(),$H1365)-$A1365)</f>
        <v/>
      </c>
      <c r="M1365" s="20">
        <f>IF($A1365="","",IF($H1365&lt;&gt;"","Returned",IF(AND($G1365&lt;&gt;"",TODAY()&gt;$G1365),"Overdue","Out")))</f>
        <v/>
      </c>
      <c r="N1365" s="21">
        <f>IF(OR($A1365="",$G1365=""),"",MAX(0,IF($H1365="",TODAY(),$H1365)-$G1365))</f>
        <v/>
      </c>
    </row>
    <row r="1366">
      <c r="A1366" s="17" t="n"/>
      <c r="C1366" s="20">
        <f>IF($B1366="","",IFERROR(INDEX('Equipment register'!$B$2:$B$501,MATCH($B1366,'Equipment register'!$A$2:$A$501,0)),"Not in register"))</f>
        <v/>
      </c>
      <c r="G1366" s="17" t="n"/>
      <c r="H1366" s="17" t="n"/>
      <c r="L1366" s="21">
        <f>IF($A1366="","",IF($H1366="",TODAY(),$H1366)-$A1366)</f>
        <v/>
      </c>
      <c r="M1366" s="20">
        <f>IF($A1366="","",IF($H1366&lt;&gt;"","Returned",IF(AND($G1366&lt;&gt;"",TODAY()&gt;$G1366),"Overdue","Out")))</f>
        <v/>
      </c>
      <c r="N1366" s="21">
        <f>IF(OR($A1366="",$G1366=""),"",MAX(0,IF($H1366="",TODAY(),$H1366)-$G1366))</f>
        <v/>
      </c>
    </row>
    <row r="1367">
      <c r="A1367" s="17" t="n"/>
      <c r="C1367" s="20">
        <f>IF($B1367="","",IFERROR(INDEX('Equipment register'!$B$2:$B$501,MATCH($B1367,'Equipment register'!$A$2:$A$501,0)),"Not in register"))</f>
        <v/>
      </c>
      <c r="G1367" s="17" t="n"/>
      <c r="H1367" s="17" t="n"/>
      <c r="L1367" s="21">
        <f>IF($A1367="","",IF($H1367="",TODAY(),$H1367)-$A1367)</f>
        <v/>
      </c>
      <c r="M1367" s="20">
        <f>IF($A1367="","",IF($H1367&lt;&gt;"","Returned",IF(AND($G1367&lt;&gt;"",TODAY()&gt;$G1367),"Overdue","Out")))</f>
        <v/>
      </c>
      <c r="N1367" s="21">
        <f>IF(OR($A1367="",$G1367=""),"",MAX(0,IF($H1367="",TODAY(),$H1367)-$G1367))</f>
        <v/>
      </c>
    </row>
    <row r="1368">
      <c r="A1368" s="17" t="n"/>
      <c r="C1368" s="20">
        <f>IF($B1368="","",IFERROR(INDEX('Equipment register'!$B$2:$B$501,MATCH($B1368,'Equipment register'!$A$2:$A$501,0)),"Not in register"))</f>
        <v/>
      </c>
      <c r="G1368" s="17" t="n"/>
      <c r="H1368" s="17" t="n"/>
      <c r="L1368" s="21">
        <f>IF($A1368="","",IF($H1368="",TODAY(),$H1368)-$A1368)</f>
        <v/>
      </c>
      <c r="M1368" s="20">
        <f>IF($A1368="","",IF($H1368&lt;&gt;"","Returned",IF(AND($G1368&lt;&gt;"",TODAY()&gt;$G1368),"Overdue","Out")))</f>
        <v/>
      </c>
      <c r="N1368" s="21">
        <f>IF(OR($A1368="",$G1368=""),"",MAX(0,IF($H1368="",TODAY(),$H1368)-$G1368))</f>
        <v/>
      </c>
    </row>
    <row r="1369">
      <c r="A1369" s="17" t="n"/>
      <c r="C1369" s="20">
        <f>IF($B1369="","",IFERROR(INDEX('Equipment register'!$B$2:$B$501,MATCH($B1369,'Equipment register'!$A$2:$A$501,0)),"Not in register"))</f>
        <v/>
      </c>
      <c r="G1369" s="17" t="n"/>
      <c r="H1369" s="17" t="n"/>
      <c r="L1369" s="21">
        <f>IF($A1369="","",IF($H1369="",TODAY(),$H1369)-$A1369)</f>
        <v/>
      </c>
      <c r="M1369" s="20">
        <f>IF($A1369="","",IF($H1369&lt;&gt;"","Returned",IF(AND($G1369&lt;&gt;"",TODAY()&gt;$G1369),"Overdue","Out")))</f>
        <v/>
      </c>
      <c r="N1369" s="21">
        <f>IF(OR($A1369="",$G1369=""),"",MAX(0,IF($H1369="",TODAY(),$H1369)-$G1369))</f>
        <v/>
      </c>
    </row>
    <row r="1370">
      <c r="A1370" s="17" t="n"/>
      <c r="C1370" s="20">
        <f>IF($B1370="","",IFERROR(INDEX('Equipment register'!$B$2:$B$501,MATCH($B1370,'Equipment register'!$A$2:$A$501,0)),"Not in register"))</f>
        <v/>
      </c>
      <c r="G1370" s="17" t="n"/>
      <c r="H1370" s="17" t="n"/>
      <c r="L1370" s="21">
        <f>IF($A1370="","",IF($H1370="",TODAY(),$H1370)-$A1370)</f>
        <v/>
      </c>
      <c r="M1370" s="20">
        <f>IF($A1370="","",IF($H1370&lt;&gt;"","Returned",IF(AND($G1370&lt;&gt;"",TODAY()&gt;$G1370),"Overdue","Out")))</f>
        <v/>
      </c>
      <c r="N1370" s="21">
        <f>IF(OR($A1370="",$G1370=""),"",MAX(0,IF($H1370="",TODAY(),$H1370)-$G1370))</f>
        <v/>
      </c>
    </row>
    <row r="1371">
      <c r="A1371" s="17" t="n"/>
      <c r="C1371" s="20">
        <f>IF($B1371="","",IFERROR(INDEX('Equipment register'!$B$2:$B$501,MATCH($B1371,'Equipment register'!$A$2:$A$501,0)),"Not in register"))</f>
        <v/>
      </c>
      <c r="G1371" s="17" t="n"/>
      <c r="H1371" s="17" t="n"/>
      <c r="L1371" s="21">
        <f>IF($A1371="","",IF($H1371="",TODAY(),$H1371)-$A1371)</f>
        <v/>
      </c>
      <c r="M1371" s="20">
        <f>IF($A1371="","",IF($H1371&lt;&gt;"","Returned",IF(AND($G1371&lt;&gt;"",TODAY()&gt;$G1371),"Overdue","Out")))</f>
        <v/>
      </c>
      <c r="N1371" s="21">
        <f>IF(OR($A1371="",$G1371=""),"",MAX(0,IF($H1371="",TODAY(),$H1371)-$G1371))</f>
        <v/>
      </c>
    </row>
    <row r="1372">
      <c r="A1372" s="17" t="n"/>
      <c r="C1372" s="20">
        <f>IF($B1372="","",IFERROR(INDEX('Equipment register'!$B$2:$B$501,MATCH($B1372,'Equipment register'!$A$2:$A$501,0)),"Not in register"))</f>
        <v/>
      </c>
      <c r="G1372" s="17" t="n"/>
      <c r="H1372" s="17" t="n"/>
      <c r="L1372" s="21">
        <f>IF($A1372="","",IF($H1372="",TODAY(),$H1372)-$A1372)</f>
        <v/>
      </c>
      <c r="M1372" s="20">
        <f>IF($A1372="","",IF($H1372&lt;&gt;"","Returned",IF(AND($G1372&lt;&gt;"",TODAY()&gt;$G1372),"Overdue","Out")))</f>
        <v/>
      </c>
      <c r="N1372" s="21">
        <f>IF(OR($A1372="",$G1372=""),"",MAX(0,IF($H1372="",TODAY(),$H1372)-$G1372))</f>
        <v/>
      </c>
    </row>
    <row r="1373">
      <c r="A1373" s="17" t="n"/>
      <c r="C1373" s="20">
        <f>IF($B1373="","",IFERROR(INDEX('Equipment register'!$B$2:$B$501,MATCH($B1373,'Equipment register'!$A$2:$A$501,0)),"Not in register"))</f>
        <v/>
      </c>
      <c r="G1373" s="17" t="n"/>
      <c r="H1373" s="17" t="n"/>
      <c r="L1373" s="21">
        <f>IF($A1373="","",IF($H1373="",TODAY(),$H1373)-$A1373)</f>
        <v/>
      </c>
      <c r="M1373" s="20">
        <f>IF($A1373="","",IF($H1373&lt;&gt;"","Returned",IF(AND($G1373&lt;&gt;"",TODAY()&gt;$G1373),"Overdue","Out")))</f>
        <v/>
      </c>
      <c r="N1373" s="21">
        <f>IF(OR($A1373="",$G1373=""),"",MAX(0,IF($H1373="",TODAY(),$H1373)-$G1373))</f>
        <v/>
      </c>
    </row>
    <row r="1374">
      <c r="A1374" s="17" t="n"/>
      <c r="C1374" s="20">
        <f>IF($B1374="","",IFERROR(INDEX('Equipment register'!$B$2:$B$501,MATCH($B1374,'Equipment register'!$A$2:$A$501,0)),"Not in register"))</f>
        <v/>
      </c>
      <c r="G1374" s="17" t="n"/>
      <c r="H1374" s="17" t="n"/>
      <c r="L1374" s="21">
        <f>IF($A1374="","",IF($H1374="",TODAY(),$H1374)-$A1374)</f>
        <v/>
      </c>
      <c r="M1374" s="20">
        <f>IF($A1374="","",IF($H1374&lt;&gt;"","Returned",IF(AND($G1374&lt;&gt;"",TODAY()&gt;$G1374),"Overdue","Out")))</f>
        <v/>
      </c>
      <c r="N1374" s="21">
        <f>IF(OR($A1374="",$G1374=""),"",MAX(0,IF($H1374="",TODAY(),$H1374)-$G1374))</f>
        <v/>
      </c>
    </row>
    <row r="1375">
      <c r="A1375" s="17" t="n"/>
      <c r="C1375" s="20">
        <f>IF($B1375="","",IFERROR(INDEX('Equipment register'!$B$2:$B$501,MATCH($B1375,'Equipment register'!$A$2:$A$501,0)),"Not in register"))</f>
        <v/>
      </c>
      <c r="G1375" s="17" t="n"/>
      <c r="H1375" s="17" t="n"/>
      <c r="L1375" s="21">
        <f>IF($A1375="","",IF($H1375="",TODAY(),$H1375)-$A1375)</f>
        <v/>
      </c>
      <c r="M1375" s="20">
        <f>IF($A1375="","",IF($H1375&lt;&gt;"","Returned",IF(AND($G1375&lt;&gt;"",TODAY()&gt;$G1375),"Overdue","Out")))</f>
        <v/>
      </c>
      <c r="N1375" s="21">
        <f>IF(OR($A1375="",$G1375=""),"",MAX(0,IF($H1375="",TODAY(),$H1375)-$G1375))</f>
        <v/>
      </c>
    </row>
    <row r="1376">
      <c r="A1376" s="17" t="n"/>
      <c r="C1376" s="20">
        <f>IF($B1376="","",IFERROR(INDEX('Equipment register'!$B$2:$B$501,MATCH($B1376,'Equipment register'!$A$2:$A$501,0)),"Not in register"))</f>
        <v/>
      </c>
      <c r="G1376" s="17" t="n"/>
      <c r="H1376" s="17" t="n"/>
      <c r="L1376" s="21">
        <f>IF($A1376="","",IF($H1376="",TODAY(),$H1376)-$A1376)</f>
        <v/>
      </c>
      <c r="M1376" s="20">
        <f>IF($A1376="","",IF($H1376&lt;&gt;"","Returned",IF(AND($G1376&lt;&gt;"",TODAY()&gt;$G1376),"Overdue","Out")))</f>
        <v/>
      </c>
      <c r="N1376" s="21">
        <f>IF(OR($A1376="",$G1376=""),"",MAX(0,IF($H1376="",TODAY(),$H1376)-$G1376))</f>
        <v/>
      </c>
    </row>
    <row r="1377">
      <c r="A1377" s="17" t="n"/>
      <c r="C1377" s="20">
        <f>IF($B1377="","",IFERROR(INDEX('Equipment register'!$B$2:$B$501,MATCH($B1377,'Equipment register'!$A$2:$A$501,0)),"Not in register"))</f>
        <v/>
      </c>
      <c r="G1377" s="17" t="n"/>
      <c r="H1377" s="17" t="n"/>
      <c r="L1377" s="21">
        <f>IF($A1377="","",IF($H1377="",TODAY(),$H1377)-$A1377)</f>
        <v/>
      </c>
      <c r="M1377" s="20">
        <f>IF($A1377="","",IF($H1377&lt;&gt;"","Returned",IF(AND($G1377&lt;&gt;"",TODAY()&gt;$G1377),"Overdue","Out")))</f>
        <v/>
      </c>
      <c r="N1377" s="21">
        <f>IF(OR($A1377="",$G1377=""),"",MAX(0,IF($H1377="",TODAY(),$H1377)-$G1377))</f>
        <v/>
      </c>
    </row>
    <row r="1378">
      <c r="A1378" s="17" t="n"/>
      <c r="C1378" s="20">
        <f>IF($B1378="","",IFERROR(INDEX('Equipment register'!$B$2:$B$501,MATCH($B1378,'Equipment register'!$A$2:$A$501,0)),"Not in register"))</f>
        <v/>
      </c>
      <c r="G1378" s="17" t="n"/>
      <c r="H1378" s="17" t="n"/>
      <c r="L1378" s="21">
        <f>IF($A1378="","",IF($H1378="",TODAY(),$H1378)-$A1378)</f>
        <v/>
      </c>
      <c r="M1378" s="20">
        <f>IF($A1378="","",IF($H1378&lt;&gt;"","Returned",IF(AND($G1378&lt;&gt;"",TODAY()&gt;$G1378),"Overdue","Out")))</f>
        <v/>
      </c>
      <c r="N1378" s="21">
        <f>IF(OR($A1378="",$G1378=""),"",MAX(0,IF($H1378="",TODAY(),$H1378)-$G1378))</f>
        <v/>
      </c>
    </row>
    <row r="1379">
      <c r="A1379" s="17" t="n"/>
      <c r="C1379" s="20">
        <f>IF($B1379="","",IFERROR(INDEX('Equipment register'!$B$2:$B$501,MATCH($B1379,'Equipment register'!$A$2:$A$501,0)),"Not in register"))</f>
        <v/>
      </c>
      <c r="G1379" s="17" t="n"/>
      <c r="H1379" s="17" t="n"/>
      <c r="L1379" s="21">
        <f>IF($A1379="","",IF($H1379="",TODAY(),$H1379)-$A1379)</f>
        <v/>
      </c>
      <c r="M1379" s="20">
        <f>IF($A1379="","",IF($H1379&lt;&gt;"","Returned",IF(AND($G1379&lt;&gt;"",TODAY()&gt;$G1379),"Overdue","Out")))</f>
        <v/>
      </c>
      <c r="N1379" s="21">
        <f>IF(OR($A1379="",$G1379=""),"",MAX(0,IF($H1379="",TODAY(),$H1379)-$G1379))</f>
        <v/>
      </c>
    </row>
    <row r="1380">
      <c r="A1380" s="17" t="n"/>
      <c r="C1380" s="20">
        <f>IF($B1380="","",IFERROR(INDEX('Equipment register'!$B$2:$B$501,MATCH($B1380,'Equipment register'!$A$2:$A$501,0)),"Not in register"))</f>
        <v/>
      </c>
      <c r="G1380" s="17" t="n"/>
      <c r="H1380" s="17" t="n"/>
      <c r="L1380" s="21">
        <f>IF($A1380="","",IF($H1380="",TODAY(),$H1380)-$A1380)</f>
        <v/>
      </c>
      <c r="M1380" s="20">
        <f>IF($A1380="","",IF($H1380&lt;&gt;"","Returned",IF(AND($G1380&lt;&gt;"",TODAY()&gt;$G1380),"Overdue","Out")))</f>
        <v/>
      </c>
      <c r="N1380" s="21">
        <f>IF(OR($A1380="",$G1380=""),"",MAX(0,IF($H1380="",TODAY(),$H1380)-$G1380))</f>
        <v/>
      </c>
    </row>
    <row r="1381">
      <c r="A1381" s="17" t="n"/>
      <c r="C1381" s="20">
        <f>IF($B1381="","",IFERROR(INDEX('Equipment register'!$B$2:$B$501,MATCH($B1381,'Equipment register'!$A$2:$A$501,0)),"Not in register"))</f>
        <v/>
      </c>
      <c r="G1381" s="17" t="n"/>
      <c r="H1381" s="17" t="n"/>
      <c r="L1381" s="21">
        <f>IF($A1381="","",IF($H1381="",TODAY(),$H1381)-$A1381)</f>
        <v/>
      </c>
      <c r="M1381" s="20">
        <f>IF($A1381="","",IF($H1381&lt;&gt;"","Returned",IF(AND($G1381&lt;&gt;"",TODAY()&gt;$G1381),"Overdue","Out")))</f>
        <v/>
      </c>
      <c r="N1381" s="21">
        <f>IF(OR($A1381="",$G1381=""),"",MAX(0,IF($H1381="",TODAY(),$H1381)-$G1381))</f>
        <v/>
      </c>
    </row>
    <row r="1382">
      <c r="A1382" s="17" t="n"/>
      <c r="C1382" s="20">
        <f>IF($B1382="","",IFERROR(INDEX('Equipment register'!$B$2:$B$501,MATCH($B1382,'Equipment register'!$A$2:$A$501,0)),"Not in register"))</f>
        <v/>
      </c>
      <c r="G1382" s="17" t="n"/>
      <c r="H1382" s="17" t="n"/>
      <c r="L1382" s="21">
        <f>IF($A1382="","",IF($H1382="",TODAY(),$H1382)-$A1382)</f>
        <v/>
      </c>
      <c r="M1382" s="20">
        <f>IF($A1382="","",IF($H1382&lt;&gt;"","Returned",IF(AND($G1382&lt;&gt;"",TODAY()&gt;$G1382),"Overdue","Out")))</f>
        <v/>
      </c>
      <c r="N1382" s="21">
        <f>IF(OR($A1382="",$G1382=""),"",MAX(0,IF($H1382="",TODAY(),$H1382)-$G1382))</f>
        <v/>
      </c>
    </row>
    <row r="1383">
      <c r="A1383" s="17" t="n"/>
      <c r="C1383" s="20">
        <f>IF($B1383="","",IFERROR(INDEX('Equipment register'!$B$2:$B$501,MATCH($B1383,'Equipment register'!$A$2:$A$501,0)),"Not in register"))</f>
        <v/>
      </c>
      <c r="G1383" s="17" t="n"/>
      <c r="H1383" s="17" t="n"/>
      <c r="L1383" s="21">
        <f>IF($A1383="","",IF($H1383="",TODAY(),$H1383)-$A1383)</f>
        <v/>
      </c>
      <c r="M1383" s="20">
        <f>IF($A1383="","",IF($H1383&lt;&gt;"","Returned",IF(AND($G1383&lt;&gt;"",TODAY()&gt;$G1383),"Overdue","Out")))</f>
        <v/>
      </c>
      <c r="N1383" s="21">
        <f>IF(OR($A1383="",$G1383=""),"",MAX(0,IF($H1383="",TODAY(),$H1383)-$G1383))</f>
        <v/>
      </c>
    </row>
    <row r="1384">
      <c r="A1384" s="17" t="n"/>
      <c r="C1384" s="20">
        <f>IF($B1384="","",IFERROR(INDEX('Equipment register'!$B$2:$B$501,MATCH($B1384,'Equipment register'!$A$2:$A$501,0)),"Not in register"))</f>
        <v/>
      </c>
      <c r="G1384" s="17" t="n"/>
      <c r="H1384" s="17" t="n"/>
      <c r="L1384" s="21">
        <f>IF($A1384="","",IF($H1384="",TODAY(),$H1384)-$A1384)</f>
        <v/>
      </c>
      <c r="M1384" s="20">
        <f>IF($A1384="","",IF($H1384&lt;&gt;"","Returned",IF(AND($G1384&lt;&gt;"",TODAY()&gt;$G1384),"Overdue","Out")))</f>
        <v/>
      </c>
      <c r="N1384" s="21">
        <f>IF(OR($A1384="",$G1384=""),"",MAX(0,IF($H1384="",TODAY(),$H1384)-$G1384))</f>
        <v/>
      </c>
    </row>
    <row r="1385">
      <c r="A1385" s="17" t="n"/>
      <c r="C1385" s="20">
        <f>IF($B1385="","",IFERROR(INDEX('Equipment register'!$B$2:$B$501,MATCH($B1385,'Equipment register'!$A$2:$A$501,0)),"Not in register"))</f>
        <v/>
      </c>
      <c r="G1385" s="17" t="n"/>
      <c r="H1385" s="17" t="n"/>
      <c r="L1385" s="21">
        <f>IF($A1385="","",IF($H1385="",TODAY(),$H1385)-$A1385)</f>
        <v/>
      </c>
      <c r="M1385" s="20">
        <f>IF($A1385="","",IF($H1385&lt;&gt;"","Returned",IF(AND($G1385&lt;&gt;"",TODAY()&gt;$G1385),"Overdue","Out")))</f>
        <v/>
      </c>
      <c r="N1385" s="21">
        <f>IF(OR($A1385="",$G1385=""),"",MAX(0,IF($H1385="",TODAY(),$H1385)-$G1385))</f>
        <v/>
      </c>
    </row>
    <row r="1386">
      <c r="A1386" s="17" t="n"/>
      <c r="C1386" s="20">
        <f>IF($B1386="","",IFERROR(INDEX('Equipment register'!$B$2:$B$501,MATCH($B1386,'Equipment register'!$A$2:$A$501,0)),"Not in register"))</f>
        <v/>
      </c>
      <c r="G1386" s="17" t="n"/>
      <c r="H1386" s="17" t="n"/>
      <c r="L1386" s="21">
        <f>IF($A1386="","",IF($H1386="",TODAY(),$H1386)-$A1386)</f>
        <v/>
      </c>
      <c r="M1386" s="20">
        <f>IF($A1386="","",IF($H1386&lt;&gt;"","Returned",IF(AND($G1386&lt;&gt;"",TODAY()&gt;$G1386),"Overdue","Out")))</f>
        <v/>
      </c>
      <c r="N1386" s="21">
        <f>IF(OR($A1386="",$G1386=""),"",MAX(0,IF($H1386="",TODAY(),$H1386)-$G1386))</f>
        <v/>
      </c>
    </row>
    <row r="1387">
      <c r="A1387" s="17" t="n"/>
      <c r="C1387" s="20">
        <f>IF($B1387="","",IFERROR(INDEX('Equipment register'!$B$2:$B$501,MATCH($B1387,'Equipment register'!$A$2:$A$501,0)),"Not in register"))</f>
        <v/>
      </c>
      <c r="G1387" s="17" t="n"/>
      <c r="H1387" s="17" t="n"/>
      <c r="L1387" s="21">
        <f>IF($A1387="","",IF($H1387="",TODAY(),$H1387)-$A1387)</f>
        <v/>
      </c>
      <c r="M1387" s="20">
        <f>IF($A1387="","",IF($H1387&lt;&gt;"","Returned",IF(AND($G1387&lt;&gt;"",TODAY()&gt;$G1387),"Overdue","Out")))</f>
        <v/>
      </c>
      <c r="N1387" s="21">
        <f>IF(OR($A1387="",$G1387=""),"",MAX(0,IF($H1387="",TODAY(),$H1387)-$G1387))</f>
        <v/>
      </c>
    </row>
    <row r="1388">
      <c r="A1388" s="17" t="n"/>
      <c r="C1388" s="20">
        <f>IF($B1388="","",IFERROR(INDEX('Equipment register'!$B$2:$B$501,MATCH($B1388,'Equipment register'!$A$2:$A$501,0)),"Not in register"))</f>
        <v/>
      </c>
      <c r="G1388" s="17" t="n"/>
      <c r="H1388" s="17" t="n"/>
      <c r="L1388" s="21">
        <f>IF($A1388="","",IF($H1388="",TODAY(),$H1388)-$A1388)</f>
        <v/>
      </c>
      <c r="M1388" s="20">
        <f>IF($A1388="","",IF($H1388&lt;&gt;"","Returned",IF(AND($G1388&lt;&gt;"",TODAY()&gt;$G1388),"Overdue","Out")))</f>
        <v/>
      </c>
      <c r="N1388" s="21">
        <f>IF(OR($A1388="",$G1388=""),"",MAX(0,IF($H1388="",TODAY(),$H1388)-$G1388))</f>
        <v/>
      </c>
    </row>
    <row r="1389">
      <c r="A1389" s="17" t="n"/>
      <c r="C1389" s="20">
        <f>IF($B1389="","",IFERROR(INDEX('Equipment register'!$B$2:$B$501,MATCH($B1389,'Equipment register'!$A$2:$A$501,0)),"Not in register"))</f>
        <v/>
      </c>
      <c r="G1389" s="17" t="n"/>
      <c r="H1389" s="17" t="n"/>
      <c r="L1389" s="21">
        <f>IF($A1389="","",IF($H1389="",TODAY(),$H1389)-$A1389)</f>
        <v/>
      </c>
      <c r="M1389" s="20">
        <f>IF($A1389="","",IF($H1389&lt;&gt;"","Returned",IF(AND($G1389&lt;&gt;"",TODAY()&gt;$G1389),"Overdue","Out")))</f>
        <v/>
      </c>
      <c r="N1389" s="21">
        <f>IF(OR($A1389="",$G1389=""),"",MAX(0,IF($H1389="",TODAY(),$H1389)-$G1389))</f>
        <v/>
      </c>
    </row>
    <row r="1390">
      <c r="A1390" s="17" t="n"/>
      <c r="C1390" s="20">
        <f>IF($B1390="","",IFERROR(INDEX('Equipment register'!$B$2:$B$501,MATCH($B1390,'Equipment register'!$A$2:$A$501,0)),"Not in register"))</f>
        <v/>
      </c>
      <c r="G1390" s="17" t="n"/>
      <c r="H1390" s="17" t="n"/>
      <c r="L1390" s="21">
        <f>IF($A1390="","",IF($H1390="",TODAY(),$H1390)-$A1390)</f>
        <v/>
      </c>
      <c r="M1390" s="20">
        <f>IF($A1390="","",IF($H1390&lt;&gt;"","Returned",IF(AND($G1390&lt;&gt;"",TODAY()&gt;$G1390),"Overdue","Out")))</f>
        <v/>
      </c>
      <c r="N1390" s="21">
        <f>IF(OR($A1390="",$G1390=""),"",MAX(0,IF($H1390="",TODAY(),$H1390)-$G1390))</f>
        <v/>
      </c>
    </row>
    <row r="1391">
      <c r="A1391" s="17" t="n"/>
      <c r="C1391" s="20">
        <f>IF($B1391="","",IFERROR(INDEX('Equipment register'!$B$2:$B$501,MATCH($B1391,'Equipment register'!$A$2:$A$501,0)),"Not in register"))</f>
        <v/>
      </c>
      <c r="G1391" s="17" t="n"/>
      <c r="H1391" s="17" t="n"/>
      <c r="L1391" s="21">
        <f>IF($A1391="","",IF($H1391="",TODAY(),$H1391)-$A1391)</f>
        <v/>
      </c>
      <c r="M1391" s="20">
        <f>IF($A1391="","",IF($H1391&lt;&gt;"","Returned",IF(AND($G1391&lt;&gt;"",TODAY()&gt;$G1391),"Overdue","Out")))</f>
        <v/>
      </c>
      <c r="N1391" s="21">
        <f>IF(OR($A1391="",$G1391=""),"",MAX(0,IF($H1391="",TODAY(),$H1391)-$G1391))</f>
        <v/>
      </c>
    </row>
    <row r="1392">
      <c r="A1392" s="17" t="n"/>
      <c r="C1392" s="20">
        <f>IF($B1392="","",IFERROR(INDEX('Equipment register'!$B$2:$B$501,MATCH($B1392,'Equipment register'!$A$2:$A$501,0)),"Not in register"))</f>
        <v/>
      </c>
      <c r="G1392" s="17" t="n"/>
      <c r="H1392" s="17" t="n"/>
      <c r="L1392" s="21">
        <f>IF($A1392="","",IF($H1392="",TODAY(),$H1392)-$A1392)</f>
        <v/>
      </c>
      <c r="M1392" s="20">
        <f>IF($A1392="","",IF($H1392&lt;&gt;"","Returned",IF(AND($G1392&lt;&gt;"",TODAY()&gt;$G1392),"Overdue","Out")))</f>
        <v/>
      </c>
      <c r="N1392" s="21">
        <f>IF(OR($A1392="",$G1392=""),"",MAX(0,IF($H1392="",TODAY(),$H1392)-$G1392))</f>
        <v/>
      </c>
    </row>
    <row r="1393">
      <c r="A1393" s="17" t="n"/>
      <c r="C1393" s="20">
        <f>IF($B1393="","",IFERROR(INDEX('Equipment register'!$B$2:$B$501,MATCH($B1393,'Equipment register'!$A$2:$A$501,0)),"Not in register"))</f>
        <v/>
      </c>
      <c r="G1393" s="17" t="n"/>
      <c r="H1393" s="17" t="n"/>
      <c r="L1393" s="21">
        <f>IF($A1393="","",IF($H1393="",TODAY(),$H1393)-$A1393)</f>
        <v/>
      </c>
      <c r="M1393" s="20">
        <f>IF($A1393="","",IF($H1393&lt;&gt;"","Returned",IF(AND($G1393&lt;&gt;"",TODAY()&gt;$G1393),"Overdue","Out")))</f>
        <v/>
      </c>
      <c r="N1393" s="21">
        <f>IF(OR($A1393="",$G1393=""),"",MAX(0,IF($H1393="",TODAY(),$H1393)-$G1393))</f>
        <v/>
      </c>
    </row>
    <row r="1394">
      <c r="A1394" s="17" t="n"/>
      <c r="C1394" s="20">
        <f>IF($B1394="","",IFERROR(INDEX('Equipment register'!$B$2:$B$501,MATCH($B1394,'Equipment register'!$A$2:$A$501,0)),"Not in register"))</f>
        <v/>
      </c>
      <c r="G1394" s="17" t="n"/>
      <c r="H1394" s="17" t="n"/>
      <c r="L1394" s="21">
        <f>IF($A1394="","",IF($H1394="",TODAY(),$H1394)-$A1394)</f>
        <v/>
      </c>
      <c r="M1394" s="20">
        <f>IF($A1394="","",IF($H1394&lt;&gt;"","Returned",IF(AND($G1394&lt;&gt;"",TODAY()&gt;$G1394),"Overdue","Out")))</f>
        <v/>
      </c>
      <c r="N1394" s="21">
        <f>IF(OR($A1394="",$G1394=""),"",MAX(0,IF($H1394="",TODAY(),$H1394)-$G1394))</f>
        <v/>
      </c>
    </row>
    <row r="1395">
      <c r="A1395" s="17" t="n"/>
      <c r="C1395" s="20">
        <f>IF($B1395="","",IFERROR(INDEX('Equipment register'!$B$2:$B$501,MATCH($B1395,'Equipment register'!$A$2:$A$501,0)),"Not in register"))</f>
        <v/>
      </c>
      <c r="G1395" s="17" t="n"/>
      <c r="H1395" s="17" t="n"/>
      <c r="L1395" s="21">
        <f>IF($A1395="","",IF($H1395="",TODAY(),$H1395)-$A1395)</f>
        <v/>
      </c>
      <c r="M1395" s="20">
        <f>IF($A1395="","",IF($H1395&lt;&gt;"","Returned",IF(AND($G1395&lt;&gt;"",TODAY()&gt;$G1395),"Overdue","Out")))</f>
        <v/>
      </c>
      <c r="N1395" s="21">
        <f>IF(OR($A1395="",$G1395=""),"",MAX(0,IF($H1395="",TODAY(),$H1395)-$G1395))</f>
        <v/>
      </c>
    </row>
    <row r="1396">
      <c r="A1396" s="17" t="n"/>
      <c r="C1396" s="20">
        <f>IF($B1396="","",IFERROR(INDEX('Equipment register'!$B$2:$B$501,MATCH($B1396,'Equipment register'!$A$2:$A$501,0)),"Not in register"))</f>
        <v/>
      </c>
      <c r="G1396" s="17" t="n"/>
      <c r="H1396" s="17" t="n"/>
      <c r="L1396" s="21">
        <f>IF($A1396="","",IF($H1396="",TODAY(),$H1396)-$A1396)</f>
        <v/>
      </c>
      <c r="M1396" s="20">
        <f>IF($A1396="","",IF($H1396&lt;&gt;"","Returned",IF(AND($G1396&lt;&gt;"",TODAY()&gt;$G1396),"Overdue","Out")))</f>
        <v/>
      </c>
      <c r="N1396" s="21">
        <f>IF(OR($A1396="",$G1396=""),"",MAX(0,IF($H1396="",TODAY(),$H1396)-$G1396))</f>
        <v/>
      </c>
    </row>
    <row r="1397">
      <c r="A1397" s="17" t="n"/>
      <c r="C1397" s="20">
        <f>IF($B1397="","",IFERROR(INDEX('Equipment register'!$B$2:$B$501,MATCH($B1397,'Equipment register'!$A$2:$A$501,0)),"Not in register"))</f>
        <v/>
      </c>
      <c r="G1397" s="17" t="n"/>
      <c r="H1397" s="17" t="n"/>
      <c r="L1397" s="21">
        <f>IF($A1397="","",IF($H1397="",TODAY(),$H1397)-$A1397)</f>
        <v/>
      </c>
      <c r="M1397" s="20">
        <f>IF($A1397="","",IF($H1397&lt;&gt;"","Returned",IF(AND($G1397&lt;&gt;"",TODAY()&gt;$G1397),"Overdue","Out")))</f>
        <v/>
      </c>
      <c r="N1397" s="21">
        <f>IF(OR($A1397="",$G1397=""),"",MAX(0,IF($H1397="",TODAY(),$H1397)-$G1397))</f>
        <v/>
      </c>
    </row>
    <row r="1398">
      <c r="A1398" s="17" t="n"/>
      <c r="C1398" s="20">
        <f>IF($B1398="","",IFERROR(INDEX('Equipment register'!$B$2:$B$501,MATCH($B1398,'Equipment register'!$A$2:$A$501,0)),"Not in register"))</f>
        <v/>
      </c>
      <c r="G1398" s="17" t="n"/>
      <c r="H1398" s="17" t="n"/>
      <c r="L1398" s="21">
        <f>IF($A1398="","",IF($H1398="",TODAY(),$H1398)-$A1398)</f>
        <v/>
      </c>
      <c r="M1398" s="20">
        <f>IF($A1398="","",IF($H1398&lt;&gt;"","Returned",IF(AND($G1398&lt;&gt;"",TODAY()&gt;$G1398),"Overdue","Out")))</f>
        <v/>
      </c>
      <c r="N1398" s="21">
        <f>IF(OR($A1398="",$G1398=""),"",MAX(0,IF($H1398="",TODAY(),$H1398)-$G1398))</f>
        <v/>
      </c>
    </row>
    <row r="1399">
      <c r="A1399" s="17" t="n"/>
      <c r="C1399" s="20">
        <f>IF($B1399="","",IFERROR(INDEX('Equipment register'!$B$2:$B$501,MATCH($B1399,'Equipment register'!$A$2:$A$501,0)),"Not in register"))</f>
        <v/>
      </c>
      <c r="G1399" s="17" t="n"/>
      <c r="H1399" s="17" t="n"/>
      <c r="L1399" s="21">
        <f>IF($A1399="","",IF($H1399="",TODAY(),$H1399)-$A1399)</f>
        <v/>
      </c>
      <c r="M1399" s="20">
        <f>IF($A1399="","",IF($H1399&lt;&gt;"","Returned",IF(AND($G1399&lt;&gt;"",TODAY()&gt;$G1399),"Overdue","Out")))</f>
        <v/>
      </c>
      <c r="N1399" s="21">
        <f>IF(OR($A1399="",$G1399=""),"",MAX(0,IF($H1399="",TODAY(),$H1399)-$G1399))</f>
        <v/>
      </c>
    </row>
    <row r="1400">
      <c r="A1400" s="17" t="n"/>
      <c r="C1400" s="20">
        <f>IF($B1400="","",IFERROR(INDEX('Equipment register'!$B$2:$B$501,MATCH($B1400,'Equipment register'!$A$2:$A$501,0)),"Not in register"))</f>
        <v/>
      </c>
      <c r="G1400" s="17" t="n"/>
      <c r="H1400" s="17" t="n"/>
      <c r="L1400" s="21">
        <f>IF($A1400="","",IF($H1400="",TODAY(),$H1400)-$A1400)</f>
        <v/>
      </c>
      <c r="M1400" s="20">
        <f>IF($A1400="","",IF($H1400&lt;&gt;"","Returned",IF(AND($G1400&lt;&gt;"",TODAY()&gt;$G1400),"Overdue","Out")))</f>
        <v/>
      </c>
      <c r="N1400" s="21">
        <f>IF(OR($A1400="",$G1400=""),"",MAX(0,IF($H1400="",TODAY(),$H1400)-$G1400))</f>
        <v/>
      </c>
    </row>
    <row r="1401">
      <c r="A1401" s="17" t="n"/>
      <c r="C1401" s="20">
        <f>IF($B1401="","",IFERROR(INDEX('Equipment register'!$B$2:$B$501,MATCH($B1401,'Equipment register'!$A$2:$A$501,0)),"Not in register"))</f>
        <v/>
      </c>
      <c r="G1401" s="17" t="n"/>
      <c r="H1401" s="17" t="n"/>
      <c r="L1401" s="21">
        <f>IF($A1401="","",IF($H1401="",TODAY(),$H1401)-$A1401)</f>
        <v/>
      </c>
      <c r="M1401" s="20">
        <f>IF($A1401="","",IF($H1401&lt;&gt;"","Returned",IF(AND($G1401&lt;&gt;"",TODAY()&gt;$G1401),"Overdue","Out")))</f>
        <v/>
      </c>
      <c r="N1401" s="21">
        <f>IF(OR($A1401="",$G1401=""),"",MAX(0,IF($H1401="",TODAY(),$H1401)-$G1401))</f>
        <v/>
      </c>
    </row>
    <row r="1402">
      <c r="A1402" s="17" t="n"/>
      <c r="C1402" s="20">
        <f>IF($B1402="","",IFERROR(INDEX('Equipment register'!$B$2:$B$501,MATCH($B1402,'Equipment register'!$A$2:$A$501,0)),"Not in register"))</f>
        <v/>
      </c>
      <c r="G1402" s="17" t="n"/>
      <c r="H1402" s="17" t="n"/>
      <c r="L1402" s="21">
        <f>IF($A1402="","",IF($H1402="",TODAY(),$H1402)-$A1402)</f>
        <v/>
      </c>
      <c r="M1402" s="20">
        <f>IF($A1402="","",IF($H1402&lt;&gt;"","Returned",IF(AND($G1402&lt;&gt;"",TODAY()&gt;$G1402),"Overdue","Out")))</f>
        <v/>
      </c>
      <c r="N1402" s="21">
        <f>IF(OR($A1402="",$G1402=""),"",MAX(0,IF($H1402="",TODAY(),$H1402)-$G1402))</f>
        <v/>
      </c>
    </row>
    <row r="1403">
      <c r="A1403" s="17" t="n"/>
      <c r="C1403" s="20">
        <f>IF($B1403="","",IFERROR(INDEX('Equipment register'!$B$2:$B$501,MATCH($B1403,'Equipment register'!$A$2:$A$501,0)),"Not in register"))</f>
        <v/>
      </c>
      <c r="G1403" s="17" t="n"/>
      <c r="H1403" s="17" t="n"/>
      <c r="L1403" s="21">
        <f>IF($A1403="","",IF($H1403="",TODAY(),$H1403)-$A1403)</f>
        <v/>
      </c>
      <c r="M1403" s="20">
        <f>IF($A1403="","",IF($H1403&lt;&gt;"","Returned",IF(AND($G1403&lt;&gt;"",TODAY()&gt;$G1403),"Overdue","Out")))</f>
        <v/>
      </c>
      <c r="N1403" s="21">
        <f>IF(OR($A1403="",$G1403=""),"",MAX(0,IF($H1403="",TODAY(),$H1403)-$G1403))</f>
        <v/>
      </c>
    </row>
    <row r="1404">
      <c r="A1404" s="17" t="n"/>
      <c r="C1404" s="20">
        <f>IF($B1404="","",IFERROR(INDEX('Equipment register'!$B$2:$B$501,MATCH($B1404,'Equipment register'!$A$2:$A$501,0)),"Not in register"))</f>
        <v/>
      </c>
      <c r="G1404" s="17" t="n"/>
      <c r="H1404" s="17" t="n"/>
      <c r="L1404" s="21">
        <f>IF($A1404="","",IF($H1404="",TODAY(),$H1404)-$A1404)</f>
        <v/>
      </c>
      <c r="M1404" s="20">
        <f>IF($A1404="","",IF($H1404&lt;&gt;"","Returned",IF(AND($G1404&lt;&gt;"",TODAY()&gt;$G1404),"Overdue","Out")))</f>
        <v/>
      </c>
      <c r="N1404" s="21">
        <f>IF(OR($A1404="",$G1404=""),"",MAX(0,IF($H1404="",TODAY(),$H1404)-$G1404))</f>
        <v/>
      </c>
    </row>
    <row r="1405">
      <c r="A1405" s="17" t="n"/>
      <c r="C1405" s="20">
        <f>IF($B1405="","",IFERROR(INDEX('Equipment register'!$B$2:$B$501,MATCH($B1405,'Equipment register'!$A$2:$A$501,0)),"Not in register"))</f>
        <v/>
      </c>
      <c r="G1405" s="17" t="n"/>
      <c r="H1405" s="17" t="n"/>
      <c r="L1405" s="21">
        <f>IF($A1405="","",IF($H1405="",TODAY(),$H1405)-$A1405)</f>
        <v/>
      </c>
      <c r="M1405" s="20">
        <f>IF($A1405="","",IF($H1405&lt;&gt;"","Returned",IF(AND($G1405&lt;&gt;"",TODAY()&gt;$G1405),"Overdue","Out")))</f>
        <v/>
      </c>
      <c r="N1405" s="21">
        <f>IF(OR($A1405="",$G1405=""),"",MAX(0,IF($H1405="",TODAY(),$H1405)-$G1405))</f>
        <v/>
      </c>
    </row>
    <row r="1406">
      <c r="A1406" s="17" t="n"/>
      <c r="C1406" s="20">
        <f>IF($B1406="","",IFERROR(INDEX('Equipment register'!$B$2:$B$501,MATCH($B1406,'Equipment register'!$A$2:$A$501,0)),"Not in register"))</f>
        <v/>
      </c>
      <c r="G1406" s="17" t="n"/>
      <c r="H1406" s="17" t="n"/>
      <c r="L1406" s="21">
        <f>IF($A1406="","",IF($H1406="",TODAY(),$H1406)-$A1406)</f>
        <v/>
      </c>
      <c r="M1406" s="20">
        <f>IF($A1406="","",IF($H1406&lt;&gt;"","Returned",IF(AND($G1406&lt;&gt;"",TODAY()&gt;$G1406),"Overdue","Out")))</f>
        <v/>
      </c>
      <c r="N1406" s="21">
        <f>IF(OR($A1406="",$G1406=""),"",MAX(0,IF($H1406="",TODAY(),$H1406)-$G1406))</f>
        <v/>
      </c>
    </row>
    <row r="1407">
      <c r="A1407" s="17" t="n"/>
      <c r="C1407" s="20">
        <f>IF($B1407="","",IFERROR(INDEX('Equipment register'!$B$2:$B$501,MATCH($B1407,'Equipment register'!$A$2:$A$501,0)),"Not in register"))</f>
        <v/>
      </c>
      <c r="G1407" s="17" t="n"/>
      <c r="H1407" s="17" t="n"/>
      <c r="L1407" s="21">
        <f>IF($A1407="","",IF($H1407="",TODAY(),$H1407)-$A1407)</f>
        <v/>
      </c>
      <c r="M1407" s="20">
        <f>IF($A1407="","",IF($H1407&lt;&gt;"","Returned",IF(AND($G1407&lt;&gt;"",TODAY()&gt;$G1407),"Overdue","Out")))</f>
        <v/>
      </c>
      <c r="N1407" s="21">
        <f>IF(OR($A1407="",$G1407=""),"",MAX(0,IF($H1407="",TODAY(),$H1407)-$G1407))</f>
        <v/>
      </c>
    </row>
    <row r="1408">
      <c r="A1408" s="17" t="n"/>
      <c r="C1408" s="20">
        <f>IF($B1408="","",IFERROR(INDEX('Equipment register'!$B$2:$B$501,MATCH($B1408,'Equipment register'!$A$2:$A$501,0)),"Not in register"))</f>
        <v/>
      </c>
      <c r="G1408" s="17" t="n"/>
      <c r="H1408" s="17" t="n"/>
      <c r="L1408" s="21">
        <f>IF($A1408="","",IF($H1408="",TODAY(),$H1408)-$A1408)</f>
        <v/>
      </c>
      <c r="M1408" s="20">
        <f>IF($A1408="","",IF($H1408&lt;&gt;"","Returned",IF(AND($G1408&lt;&gt;"",TODAY()&gt;$G1408),"Overdue","Out")))</f>
        <v/>
      </c>
      <c r="N1408" s="21">
        <f>IF(OR($A1408="",$G1408=""),"",MAX(0,IF($H1408="",TODAY(),$H1408)-$G1408))</f>
        <v/>
      </c>
    </row>
    <row r="1409">
      <c r="A1409" s="17" t="n"/>
      <c r="C1409" s="20">
        <f>IF($B1409="","",IFERROR(INDEX('Equipment register'!$B$2:$B$501,MATCH($B1409,'Equipment register'!$A$2:$A$501,0)),"Not in register"))</f>
        <v/>
      </c>
      <c r="G1409" s="17" t="n"/>
      <c r="H1409" s="17" t="n"/>
      <c r="L1409" s="21">
        <f>IF($A1409="","",IF($H1409="",TODAY(),$H1409)-$A1409)</f>
        <v/>
      </c>
      <c r="M1409" s="20">
        <f>IF($A1409="","",IF($H1409&lt;&gt;"","Returned",IF(AND($G1409&lt;&gt;"",TODAY()&gt;$G1409),"Overdue","Out")))</f>
        <v/>
      </c>
      <c r="N1409" s="21">
        <f>IF(OR($A1409="",$G1409=""),"",MAX(0,IF($H1409="",TODAY(),$H1409)-$G1409))</f>
        <v/>
      </c>
    </row>
    <row r="1410">
      <c r="A1410" s="17" t="n"/>
      <c r="C1410" s="20">
        <f>IF($B1410="","",IFERROR(INDEX('Equipment register'!$B$2:$B$501,MATCH($B1410,'Equipment register'!$A$2:$A$501,0)),"Not in register"))</f>
        <v/>
      </c>
      <c r="G1410" s="17" t="n"/>
      <c r="H1410" s="17" t="n"/>
      <c r="L1410" s="21">
        <f>IF($A1410="","",IF($H1410="",TODAY(),$H1410)-$A1410)</f>
        <v/>
      </c>
      <c r="M1410" s="20">
        <f>IF($A1410="","",IF($H1410&lt;&gt;"","Returned",IF(AND($G1410&lt;&gt;"",TODAY()&gt;$G1410),"Overdue","Out")))</f>
        <v/>
      </c>
      <c r="N1410" s="21">
        <f>IF(OR($A1410="",$G1410=""),"",MAX(0,IF($H1410="",TODAY(),$H1410)-$G1410))</f>
        <v/>
      </c>
    </row>
    <row r="1411">
      <c r="A1411" s="17" t="n"/>
      <c r="C1411" s="20">
        <f>IF($B1411="","",IFERROR(INDEX('Equipment register'!$B$2:$B$501,MATCH($B1411,'Equipment register'!$A$2:$A$501,0)),"Not in register"))</f>
        <v/>
      </c>
      <c r="G1411" s="17" t="n"/>
      <c r="H1411" s="17" t="n"/>
      <c r="L1411" s="21">
        <f>IF($A1411="","",IF($H1411="",TODAY(),$H1411)-$A1411)</f>
        <v/>
      </c>
      <c r="M1411" s="20">
        <f>IF($A1411="","",IF($H1411&lt;&gt;"","Returned",IF(AND($G1411&lt;&gt;"",TODAY()&gt;$G1411),"Overdue","Out")))</f>
        <v/>
      </c>
      <c r="N1411" s="21">
        <f>IF(OR($A1411="",$G1411=""),"",MAX(0,IF($H1411="",TODAY(),$H1411)-$G1411))</f>
        <v/>
      </c>
    </row>
    <row r="1412">
      <c r="A1412" s="17" t="n"/>
      <c r="C1412" s="20">
        <f>IF($B1412="","",IFERROR(INDEX('Equipment register'!$B$2:$B$501,MATCH($B1412,'Equipment register'!$A$2:$A$501,0)),"Not in register"))</f>
        <v/>
      </c>
      <c r="G1412" s="17" t="n"/>
      <c r="H1412" s="17" t="n"/>
      <c r="L1412" s="21">
        <f>IF($A1412="","",IF($H1412="",TODAY(),$H1412)-$A1412)</f>
        <v/>
      </c>
      <c r="M1412" s="20">
        <f>IF($A1412="","",IF($H1412&lt;&gt;"","Returned",IF(AND($G1412&lt;&gt;"",TODAY()&gt;$G1412),"Overdue","Out")))</f>
        <v/>
      </c>
      <c r="N1412" s="21">
        <f>IF(OR($A1412="",$G1412=""),"",MAX(0,IF($H1412="",TODAY(),$H1412)-$G1412))</f>
        <v/>
      </c>
    </row>
    <row r="1413">
      <c r="A1413" s="17" t="n"/>
      <c r="C1413" s="20">
        <f>IF($B1413="","",IFERROR(INDEX('Equipment register'!$B$2:$B$501,MATCH($B1413,'Equipment register'!$A$2:$A$501,0)),"Not in register"))</f>
        <v/>
      </c>
      <c r="G1413" s="17" t="n"/>
      <c r="H1413" s="17" t="n"/>
      <c r="L1413" s="21">
        <f>IF($A1413="","",IF($H1413="",TODAY(),$H1413)-$A1413)</f>
        <v/>
      </c>
      <c r="M1413" s="20">
        <f>IF($A1413="","",IF($H1413&lt;&gt;"","Returned",IF(AND($G1413&lt;&gt;"",TODAY()&gt;$G1413),"Overdue","Out")))</f>
        <v/>
      </c>
      <c r="N1413" s="21">
        <f>IF(OR($A1413="",$G1413=""),"",MAX(0,IF($H1413="",TODAY(),$H1413)-$G1413))</f>
        <v/>
      </c>
    </row>
    <row r="1414">
      <c r="A1414" s="17" t="n"/>
      <c r="C1414" s="20">
        <f>IF($B1414="","",IFERROR(INDEX('Equipment register'!$B$2:$B$501,MATCH($B1414,'Equipment register'!$A$2:$A$501,0)),"Not in register"))</f>
        <v/>
      </c>
      <c r="G1414" s="17" t="n"/>
      <c r="H1414" s="17" t="n"/>
      <c r="L1414" s="21">
        <f>IF($A1414="","",IF($H1414="",TODAY(),$H1414)-$A1414)</f>
        <v/>
      </c>
      <c r="M1414" s="20">
        <f>IF($A1414="","",IF($H1414&lt;&gt;"","Returned",IF(AND($G1414&lt;&gt;"",TODAY()&gt;$G1414),"Overdue","Out")))</f>
        <v/>
      </c>
      <c r="N1414" s="21">
        <f>IF(OR($A1414="",$G1414=""),"",MAX(0,IF($H1414="",TODAY(),$H1414)-$G1414))</f>
        <v/>
      </c>
    </row>
    <row r="1415">
      <c r="A1415" s="17" t="n"/>
      <c r="C1415" s="20">
        <f>IF($B1415="","",IFERROR(INDEX('Equipment register'!$B$2:$B$501,MATCH($B1415,'Equipment register'!$A$2:$A$501,0)),"Not in register"))</f>
        <v/>
      </c>
      <c r="G1415" s="17" t="n"/>
      <c r="H1415" s="17" t="n"/>
      <c r="L1415" s="21">
        <f>IF($A1415="","",IF($H1415="",TODAY(),$H1415)-$A1415)</f>
        <v/>
      </c>
      <c r="M1415" s="20">
        <f>IF($A1415="","",IF($H1415&lt;&gt;"","Returned",IF(AND($G1415&lt;&gt;"",TODAY()&gt;$G1415),"Overdue","Out")))</f>
        <v/>
      </c>
      <c r="N1415" s="21">
        <f>IF(OR($A1415="",$G1415=""),"",MAX(0,IF($H1415="",TODAY(),$H1415)-$G1415))</f>
        <v/>
      </c>
    </row>
    <row r="1416">
      <c r="A1416" s="17" t="n"/>
      <c r="C1416" s="20">
        <f>IF($B1416="","",IFERROR(INDEX('Equipment register'!$B$2:$B$501,MATCH($B1416,'Equipment register'!$A$2:$A$501,0)),"Not in register"))</f>
        <v/>
      </c>
      <c r="G1416" s="17" t="n"/>
      <c r="H1416" s="17" t="n"/>
      <c r="L1416" s="21">
        <f>IF($A1416="","",IF($H1416="",TODAY(),$H1416)-$A1416)</f>
        <v/>
      </c>
      <c r="M1416" s="20">
        <f>IF($A1416="","",IF($H1416&lt;&gt;"","Returned",IF(AND($G1416&lt;&gt;"",TODAY()&gt;$G1416),"Overdue","Out")))</f>
        <v/>
      </c>
      <c r="N1416" s="21">
        <f>IF(OR($A1416="",$G1416=""),"",MAX(0,IF($H1416="",TODAY(),$H1416)-$G1416))</f>
        <v/>
      </c>
    </row>
    <row r="1417">
      <c r="A1417" s="17" t="n"/>
      <c r="C1417" s="20">
        <f>IF($B1417="","",IFERROR(INDEX('Equipment register'!$B$2:$B$501,MATCH($B1417,'Equipment register'!$A$2:$A$501,0)),"Not in register"))</f>
        <v/>
      </c>
      <c r="G1417" s="17" t="n"/>
      <c r="H1417" s="17" t="n"/>
      <c r="L1417" s="21">
        <f>IF($A1417="","",IF($H1417="",TODAY(),$H1417)-$A1417)</f>
        <v/>
      </c>
      <c r="M1417" s="20">
        <f>IF($A1417="","",IF($H1417&lt;&gt;"","Returned",IF(AND($G1417&lt;&gt;"",TODAY()&gt;$G1417),"Overdue","Out")))</f>
        <v/>
      </c>
      <c r="N1417" s="21">
        <f>IF(OR($A1417="",$G1417=""),"",MAX(0,IF($H1417="",TODAY(),$H1417)-$G1417))</f>
        <v/>
      </c>
    </row>
    <row r="1418">
      <c r="A1418" s="17" t="n"/>
      <c r="C1418" s="20">
        <f>IF($B1418="","",IFERROR(INDEX('Equipment register'!$B$2:$B$501,MATCH($B1418,'Equipment register'!$A$2:$A$501,0)),"Not in register"))</f>
        <v/>
      </c>
      <c r="G1418" s="17" t="n"/>
      <c r="H1418" s="17" t="n"/>
      <c r="L1418" s="21">
        <f>IF($A1418="","",IF($H1418="",TODAY(),$H1418)-$A1418)</f>
        <v/>
      </c>
      <c r="M1418" s="20">
        <f>IF($A1418="","",IF($H1418&lt;&gt;"","Returned",IF(AND($G1418&lt;&gt;"",TODAY()&gt;$G1418),"Overdue","Out")))</f>
        <v/>
      </c>
      <c r="N1418" s="21">
        <f>IF(OR($A1418="",$G1418=""),"",MAX(0,IF($H1418="",TODAY(),$H1418)-$G1418))</f>
        <v/>
      </c>
    </row>
    <row r="1419">
      <c r="A1419" s="17" t="n"/>
      <c r="C1419" s="20">
        <f>IF($B1419="","",IFERROR(INDEX('Equipment register'!$B$2:$B$501,MATCH($B1419,'Equipment register'!$A$2:$A$501,0)),"Not in register"))</f>
        <v/>
      </c>
      <c r="G1419" s="17" t="n"/>
      <c r="H1419" s="17" t="n"/>
      <c r="L1419" s="21">
        <f>IF($A1419="","",IF($H1419="",TODAY(),$H1419)-$A1419)</f>
        <v/>
      </c>
      <c r="M1419" s="20">
        <f>IF($A1419="","",IF($H1419&lt;&gt;"","Returned",IF(AND($G1419&lt;&gt;"",TODAY()&gt;$G1419),"Overdue","Out")))</f>
        <v/>
      </c>
      <c r="N1419" s="21">
        <f>IF(OR($A1419="",$G1419=""),"",MAX(0,IF($H1419="",TODAY(),$H1419)-$G1419))</f>
        <v/>
      </c>
    </row>
    <row r="1420">
      <c r="A1420" s="17" t="n"/>
      <c r="C1420" s="20">
        <f>IF($B1420="","",IFERROR(INDEX('Equipment register'!$B$2:$B$501,MATCH($B1420,'Equipment register'!$A$2:$A$501,0)),"Not in register"))</f>
        <v/>
      </c>
      <c r="G1420" s="17" t="n"/>
      <c r="H1420" s="17" t="n"/>
      <c r="L1420" s="21">
        <f>IF($A1420="","",IF($H1420="",TODAY(),$H1420)-$A1420)</f>
        <v/>
      </c>
      <c r="M1420" s="20">
        <f>IF($A1420="","",IF($H1420&lt;&gt;"","Returned",IF(AND($G1420&lt;&gt;"",TODAY()&gt;$G1420),"Overdue","Out")))</f>
        <v/>
      </c>
      <c r="N1420" s="21">
        <f>IF(OR($A1420="",$G1420=""),"",MAX(0,IF($H1420="",TODAY(),$H1420)-$G1420))</f>
        <v/>
      </c>
    </row>
    <row r="1421">
      <c r="A1421" s="17" t="n"/>
      <c r="C1421" s="20">
        <f>IF($B1421="","",IFERROR(INDEX('Equipment register'!$B$2:$B$501,MATCH($B1421,'Equipment register'!$A$2:$A$501,0)),"Not in register"))</f>
        <v/>
      </c>
      <c r="G1421" s="17" t="n"/>
      <c r="H1421" s="17" t="n"/>
      <c r="L1421" s="21">
        <f>IF($A1421="","",IF($H1421="",TODAY(),$H1421)-$A1421)</f>
        <v/>
      </c>
      <c r="M1421" s="20">
        <f>IF($A1421="","",IF($H1421&lt;&gt;"","Returned",IF(AND($G1421&lt;&gt;"",TODAY()&gt;$G1421),"Overdue","Out")))</f>
        <v/>
      </c>
      <c r="N1421" s="21">
        <f>IF(OR($A1421="",$G1421=""),"",MAX(0,IF($H1421="",TODAY(),$H1421)-$G1421))</f>
        <v/>
      </c>
    </row>
    <row r="1422">
      <c r="A1422" s="17" t="n"/>
      <c r="C1422" s="20">
        <f>IF($B1422="","",IFERROR(INDEX('Equipment register'!$B$2:$B$501,MATCH($B1422,'Equipment register'!$A$2:$A$501,0)),"Not in register"))</f>
        <v/>
      </c>
      <c r="G1422" s="17" t="n"/>
      <c r="H1422" s="17" t="n"/>
      <c r="L1422" s="21">
        <f>IF($A1422="","",IF($H1422="",TODAY(),$H1422)-$A1422)</f>
        <v/>
      </c>
      <c r="M1422" s="20">
        <f>IF($A1422="","",IF($H1422&lt;&gt;"","Returned",IF(AND($G1422&lt;&gt;"",TODAY()&gt;$G1422),"Overdue","Out")))</f>
        <v/>
      </c>
      <c r="N1422" s="21">
        <f>IF(OR($A1422="",$G1422=""),"",MAX(0,IF($H1422="",TODAY(),$H1422)-$G1422))</f>
        <v/>
      </c>
    </row>
    <row r="1423">
      <c r="A1423" s="17" t="n"/>
      <c r="C1423" s="20">
        <f>IF($B1423="","",IFERROR(INDEX('Equipment register'!$B$2:$B$501,MATCH($B1423,'Equipment register'!$A$2:$A$501,0)),"Not in register"))</f>
        <v/>
      </c>
      <c r="G1423" s="17" t="n"/>
      <c r="H1423" s="17" t="n"/>
      <c r="L1423" s="21">
        <f>IF($A1423="","",IF($H1423="",TODAY(),$H1423)-$A1423)</f>
        <v/>
      </c>
      <c r="M1423" s="20">
        <f>IF($A1423="","",IF($H1423&lt;&gt;"","Returned",IF(AND($G1423&lt;&gt;"",TODAY()&gt;$G1423),"Overdue","Out")))</f>
        <v/>
      </c>
      <c r="N1423" s="21">
        <f>IF(OR($A1423="",$G1423=""),"",MAX(0,IF($H1423="",TODAY(),$H1423)-$G1423))</f>
        <v/>
      </c>
    </row>
    <row r="1424">
      <c r="A1424" s="17" t="n"/>
      <c r="C1424" s="20">
        <f>IF($B1424="","",IFERROR(INDEX('Equipment register'!$B$2:$B$501,MATCH($B1424,'Equipment register'!$A$2:$A$501,0)),"Not in register"))</f>
        <v/>
      </c>
      <c r="G1424" s="17" t="n"/>
      <c r="H1424" s="17" t="n"/>
      <c r="L1424" s="21">
        <f>IF($A1424="","",IF($H1424="",TODAY(),$H1424)-$A1424)</f>
        <v/>
      </c>
      <c r="M1424" s="20">
        <f>IF($A1424="","",IF($H1424&lt;&gt;"","Returned",IF(AND($G1424&lt;&gt;"",TODAY()&gt;$G1424),"Overdue","Out")))</f>
        <v/>
      </c>
      <c r="N1424" s="21">
        <f>IF(OR($A1424="",$G1424=""),"",MAX(0,IF($H1424="",TODAY(),$H1424)-$G1424))</f>
        <v/>
      </c>
    </row>
    <row r="1425">
      <c r="A1425" s="17" t="n"/>
      <c r="C1425" s="20">
        <f>IF($B1425="","",IFERROR(INDEX('Equipment register'!$B$2:$B$501,MATCH($B1425,'Equipment register'!$A$2:$A$501,0)),"Not in register"))</f>
        <v/>
      </c>
      <c r="G1425" s="17" t="n"/>
      <c r="H1425" s="17" t="n"/>
      <c r="L1425" s="21">
        <f>IF($A1425="","",IF($H1425="",TODAY(),$H1425)-$A1425)</f>
        <v/>
      </c>
      <c r="M1425" s="20">
        <f>IF($A1425="","",IF($H1425&lt;&gt;"","Returned",IF(AND($G1425&lt;&gt;"",TODAY()&gt;$G1425),"Overdue","Out")))</f>
        <v/>
      </c>
      <c r="N1425" s="21">
        <f>IF(OR($A1425="",$G1425=""),"",MAX(0,IF($H1425="",TODAY(),$H1425)-$G1425))</f>
        <v/>
      </c>
    </row>
    <row r="1426">
      <c r="A1426" s="17" t="n"/>
      <c r="C1426" s="20">
        <f>IF($B1426="","",IFERROR(INDEX('Equipment register'!$B$2:$B$501,MATCH($B1426,'Equipment register'!$A$2:$A$501,0)),"Not in register"))</f>
        <v/>
      </c>
      <c r="G1426" s="17" t="n"/>
      <c r="H1426" s="17" t="n"/>
      <c r="L1426" s="21">
        <f>IF($A1426="","",IF($H1426="",TODAY(),$H1426)-$A1426)</f>
        <v/>
      </c>
      <c r="M1426" s="20">
        <f>IF($A1426="","",IF($H1426&lt;&gt;"","Returned",IF(AND($G1426&lt;&gt;"",TODAY()&gt;$G1426),"Overdue","Out")))</f>
        <v/>
      </c>
      <c r="N1426" s="21">
        <f>IF(OR($A1426="",$G1426=""),"",MAX(0,IF($H1426="",TODAY(),$H1426)-$G1426))</f>
        <v/>
      </c>
    </row>
    <row r="1427">
      <c r="A1427" s="17" t="n"/>
      <c r="C1427" s="20">
        <f>IF($B1427="","",IFERROR(INDEX('Equipment register'!$B$2:$B$501,MATCH($B1427,'Equipment register'!$A$2:$A$501,0)),"Not in register"))</f>
        <v/>
      </c>
      <c r="G1427" s="17" t="n"/>
      <c r="H1427" s="17" t="n"/>
      <c r="L1427" s="21">
        <f>IF($A1427="","",IF($H1427="",TODAY(),$H1427)-$A1427)</f>
        <v/>
      </c>
      <c r="M1427" s="20">
        <f>IF($A1427="","",IF($H1427&lt;&gt;"","Returned",IF(AND($G1427&lt;&gt;"",TODAY()&gt;$G1427),"Overdue","Out")))</f>
        <v/>
      </c>
      <c r="N1427" s="21">
        <f>IF(OR($A1427="",$G1427=""),"",MAX(0,IF($H1427="",TODAY(),$H1427)-$G1427))</f>
        <v/>
      </c>
    </row>
    <row r="1428">
      <c r="A1428" s="17" t="n"/>
      <c r="C1428" s="20">
        <f>IF($B1428="","",IFERROR(INDEX('Equipment register'!$B$2:$B$501,MATCH($B1428,'Equipment register'!$A$2:$A$501,0)),"Not in register"))</f>
        <v/>
      </c>
      <c r="G1428" s="17" t="n"/>
      <c r="H1428" s="17" t="n"/>
      <c r="L1428" s="21">
        <f>IF($A1428="","",IF($H1428="",TODAY(),$H1428)-$A1428)</f>
        <v/>
      </c>
      <c r="M1428" s="20">
        <f>IF($A1428="","",IF($H1428&lt;&gt;"","Returned",IF(AND($G1428&lt;&gt;"",TODAY()&gt;$G1428),"Overdue","Out")))</f>
        <v/>
      </c>
      <c r="N1428" s="21">
        <f>IF(OR($A1428="",$G1428=""),"",MAX(0,IF($H1428="",TODAY(),$H1428)-$G1428))</f>
        <v/>
      </c>
    </row>
    <row r="1429">
      <c r="A1429" s="17" t="n"/>
      <c r="C1429" s="20">
        <f>IF($B1429="","",IFERROR(INDEX('Equipment register'!$B$2:$B$501,MATCH($B1429,'Equipment register'!$A$2:$A$501,0)),"Not in register"))</f>
        <v/>
      </c>
      <c r="G1429" s="17" t="n"/>
      <c r="H1429" s="17" t="n"/>
      <c r="L1429" s="21">
        <f>IF($A1429="","",IF($H1429="",TODAY(),$H1429)-$A1429)</f>
        <v/>
      </c>
      <c r="M1429" s="20">
        <f>IF($A1429="","",IF($H1429&lt;&gt;"","Returned",IF(AND($G1429&lt;&gt;"",TODAY()&gt;$G1429),"Overdue","Out")))</f>
        <v/>
      </c>
      <c r="N1429" s="21">
        <f>IF(OR($A1429="",$G1429=""),"",MAX(0,IF($H1429="",TODAY(),$H1429)-$G1429))</f>
        <v/>
      </c>
    </row>
    <row r="1430">
      <c r="A1430" s="17" t="n"/>
      <c r="C1430" s="20">
        <f>IF($B1430="","",IFERROR(INDEX('Equipment register'!$B$2:$B$501,MATCH($B1430,'Equipment register'!$A$2:$A$501,0)),"Not in register"))</f>
        <v/>
      </c>
      <c r="G1430" s="17" t="n"/>
      <c r="H1430" s="17" t="n"/>
      <c r="L1430" s="21">
        <f>IF($A1430="","",IF($H1430="",TODAY(),$H1430)-$A1430)</f>
        <v/>
      </c>
      <c r="M1430" s="20">
        <f>IF($A1430="","",IF($H1430&lt;&gt;"","Returned",IF(AND($G1430&lt;&gt;"",TODAY()&gt;$G1430),"Overdue","Out")))</f>
        <v/>
      </c>
      <c r="N1430" s="21">
        <f>IF(OR($A1430="",$G1430=""),"",MAX(0,IF($H1430="",TODAY(),$H1430)-$G1430))</f>
        <v/>
      </c>
    </row>
    <row r="1431">
      <c r="A1431" s="17" t="n"/>
      <c r="C1431" s="20">
        <f>IF($B1431="","",IFERROR(INDEX('Equipment register'!$B$2:$B$501,MATCH($B1431,'Equipment register'!$A$2:$A$501,0)),"Not in register"))</f>
        <v/>
      </c>
      <c r="G1431" s="17" t="n"/>
      <c r="H1431" s="17" t="n"/>
      <c r="L1431" s="21">
        <f>IF($A1431="","",IF($H1431="",TODAY(),$H1431)-$A1431)</f>
        <v/>
      </c>
      <c r="M1431" s="20">
        <f>IF($A1431="","",IF($H1431&lt;&gt;"","Returned",IF(AND($G1431&lt;&gt;"",TODAY()&gt;$G1431),"Overdue","Out")))</f>
        <v/>
      </c>
      <c r="N1431" s="21">
        <f>IF(OR($A1431="",$G1431=""),"",MAX(0,IF($H1431="",TODAY(),$H1431)-$G1431))</f>
        <v/>
      </c>
    </row>
    <row r="1432">
      <c r="A1432" s="17" t="n"/>
      <c r="C1432" s="20">
        <f>IF($B1432="","",IFERROR(INDEX('Equipment register'!$B$2:$B$501,MATCH($B1432,'Equipment register'!$A$2:$A$501,0)),"Not in register"))</f>
        <v/>
      </c>
      <c r="G1432" s="17" t="n"/>
      <c r="H1432" s="17" t="n"/>
      <c r="L1432" s="21">
        <f>IF($A1432="","",IF($H1432="",TODAY(),$H1432)-$A1432)</f>
        <v/>
      </c>
      <c r="M1432" s="20">
        <f>IF($A1432="","",IF($H1432&lt;&gt;"","Returned",IF(AND($G1432&lt;&gt;"",TODAY()&gt;$G1432),"Overdue","Out")))</f>
        <v/>
      </c>
      <c r="N1432" s="21">
        <f>IF(OR($A1432="",$G1432=""),"",MAX(0,IF($H1432="",TODAY(),$H1432)-$G1432))</f>
        <v/>
      </c>
    </row>
    <row r="1433">
      <c r="A1433" s="17" t="n"/>
      <c r="C1433" s="20">
        <f>IF($B1433="","",IFERROR(INDEX('Equipment register'!$B$2:$B$501,MATCH($B1433,'Equipment register'!$A$2:$A$501,0)),"Not in register"))</f>
        <v/>
      </c>
      <c r="G1433" s="17" t="n"/>
      <c r="H1433" s="17" t="n"/>
      <c r="L1433" s="21">
        <f>IF($A1433="","",IF($H1433="",TODAY(),$H1433)-$A1433)</f>
        <v/>
      </c>
      <c r="M1433" s="20">
        <f>IF($A1433="","",IF($H1433&lt;&gt;"","Returned",IF(AND($G1433&lt;&gt;"",TODAY()&gt;$G1433),"Overdue","Out")))</f>
        <v/>
      </c>
      <c r="N1433" s="21">
        <f>IF(OR($A1433="",$G1433=""),"",MAX(0,IF($H1433="",TODAY(),$H1433)-$G1433))</f>
        <v/>
      </c>
    </row>
    <row r="1434">
      <c r="A1434" s="17" t="n"/>
      <c r="C1434" s="20">
        <f>IF($B1434="","",IFERROR(INDEX('Equipment register'!$B$2:$B$501,MATCH($B1434,'Equipment register'!$A$2:$A$501,0)),"Not in register"))</f>
        <v/>
      </c>
      <c r="G1434" s="17" t="n"/>
      <c r="H1434" s="17" t="n"/>
      <c r="L1434" s="21">
        <f>IF($A1434="","",IF($H1434="",TODAY(),$H1434)-$A1434)</f>
        <v/>
      </c>
      <c r="M1434" s="20">
        <f>IF($A1434="","",IF($H1434&lt;&gt;"","Returned",IF(AND($G1434&lt;&gt;"",TODAY()&gt;$G1434),"Overdue","Out")))</f>
        <v/>
      </c>
      <c r="N1434" s="21">
        <f>IF(OR($A1434="",$G1434=""),"",MAX(0,IF($H1434="",TODAY(),$H1434)-$G1434))</f>
        <v/>
      </c>
    </row>
    <row r="1435">
      <c r="A1435" s="17" t="n"/>
      <c r="C1435" s="20">
        <f>IF($B1435="","",IFERROR(INDEX('Equipment register'!$B$2:$B$501,MATCH($B1435,'Equipment register'!$A$2:$A$501,0)),"Not in register"))</f>
        <v/>
      </c>
      <c r="G1435" s="17" t="n"/>
      <c r="H1435" s="17" t="n"/>
      <c r="L1435" s="21">
        <f>IF($A1435="","",IF($H1435="",TODAY(),$H1435)-$A1435)</f>
        <v/>
      </c>
      <c r="M1435" s="20">
        <f>IF($A1435="","",IF($H1435&lt;&gt;"","Returned",IF(AND($G1435&lt;&gt;"",TODAY()&gt;$G1435),"Overdue","Out")))</f>
        <v/>
      </c>
      <c r="N1435" s="21">
        <f>IF(OR($A1435="",$G1435=""),"",MAX(0,IF($H1435="",TODAY(),$H1435)-$G1435))</f>
        <v/>
      </c>
    </row>
    <row r="1436">
      <c r="A1436" s="17" t="n"/>
      <c r="C1436" s="20">
        <f>IF($B1436="","",IFERROR(INDEX('Equipment register'!$B$2:$B$501,MATCH($B1436,'Equipment register'!$A$2:$A$501,0)),"Not in register"))</f>
        <v/>
      </c>
      <c r="G1436" s="17" t="n"/>
      <c r="H1436" s="17" t="n"/>
      <c r="L1436" s="21">
        <f>IF($A1436="","",IF($H1436="",TODAY(),$H1436)-$A1436)</f>
        <v/>
      </c>
      <c r="M1436" s="20">
        <f>IF($A1436="","",IF($H1436&lt;&gt;"","Returned",IF(AND($G1436&lt;&gt;"",TODAY()&gt;$G1436),"Overdue","Out")))</f>
        <v/>
      </c>
      <c r="N1436" s="21">
        <f>IF(OR($A1436="",$G1436=""),"",MAX(0,IF($H1436="",TODAY(),$H1436)-$G1436))</f>
        <v/>
      </c>
    </row>
    <row r="1437">
      <c r="A1437" s="17" t="n"/>
      <c r="C1437" s="20">
        <f>IF($B1437="","",IFERROR(INDEX('Equipment register'!$B$2:$B$501,MATCH($B1437,'Equipment register'!$A$2:$A$501,0)),"Not in register"))</f>
        <v/>
      </c>
      <c r="G1437" s="17" t="n"/>
      <c r="H1437" s="17" t="n"/>
      <c r="L1437" s="21">
        <f>IF($A1437="","",IF($H1437="",TODAY(),$H1437)-$A1437)</f>
        <v/>
      </c>
      <c r="M1437" s="20">
        <f>IF($A1437="","",IF($H1437&lt;&gt;"","Returned",IF(AND($G1437&lt;&gt;"",TODAY()&gt;$G1437),"Overdue","Out")))</f>
        <v/>
      </c>
      <c r="N1437" s="21">
        <f>IF(OR($A1437="",$G1437=""),"",MAX(0,IF($H1437="",TODAY(),$H1437)-$G1437))</f>
        <v/>
      </c>
    </row>
    <row r="1438">
      <c r="A1438" s="17" t="n"/>
      <c r="C1438" s="20">
        <f>IF($B1438="","",IFERROR(INDEX('Equipment register'!$B$2:$B$501,MATCH($B1438,'Equipment register'!$A$2:$A$501,0)),"Not in register"))</f>
        <v/>
      </c>
      <c r="G1438" s="17" t="n"/>
      <c r="H1438" s="17" t="n"/>
      <c r="L1438" s="21">
        <f>IF($A1438="","",IF($H1438="",TODAY(),$H1438)-$A1438)</f>
        <v/>
      </c>
      <c r="M1438" s="20">
        <f>IF($A1438="","",IF($H1438&lt;&gt;"","Returned",IF(AND($G1438&lt;&gt;"",TODAY()&gt;$G1438),"Overdue","Out")))</f>
        <v/>
      </c>
      <c r="N1438" s="21">
        <f>IF(OR($A1438="",$G1438=""),"",MAX(0,IF($H1438="",TODAY(),$H1438)-$G1438))</f>
        <v/>
      </c>
    </row>
    <row r="1439">
      <c r="A1439" s="17" t="n"/>
      <c r="C1439" s="20">
        <f>IF($B1439="","",IFERROR(INDEX('Equipment register'!$B$2:$B$501,MATCH($B1439,'Equipment register'!$A$2:$A$501,0)),"Not in register"))</f>
        <v/>
      </c>
      <c r="G1439" s="17" t="n"/>
      <c r="H1439" s="17" t="n"/>
      <c r="L1439" s="21">
        <f>IF($A1439="","",IF($H1439="",TODAY(),$H1439)-$A1439)</f>
        <v/>
      </c>
      <c r="M1439" s="20">
        <f>IF($A1439="","",IF($H1439&lt;&gt;"","Returned",IF(AND($G1439&lt;&gt;"",TODAY()&gt;$G1439),"Overdue","Out")))</f>
        <v/>
      </c>
      <c r="N1439" s="21">
        <f>IF(OR($A1439="",$G1439=""),"",MAX(0,IF($H1439="",TODAY(),$H1439)-$G1439))</f>
        <v/>
      </c>
    </row>
    <row r="1440">
      <c r="A1440" s="17" t="n"/>
      <c r="C1440" s="20">
        <f>IF($B1440="","",IFERROR(INDEX('Equipment register'!$B$2:$B$501,MATCH($B1440,'Equipment register'!$A$2:$A$501,0)),"Not in register"))</f>
        <v/>
      </c>
      <c r="G1440" s="17" t="n"/>
      <c r="H1440" s="17" t="n"/>
      <c r="L1440" s="21">
        <f>IF($A1440="","",IF($H1440="",TODAY(),$H1440)-$A1440)</f>
        <v/>
      </c>
      <c r="M1440" s="20">
        <f>IF($A1440="","",IF($H1440&lt;&gt;"","Returned",IF(AND($G1440&lt;&gt;"",TODAY()&gt;$G1440),"Overdue","Out")))</f>
        <v/>
      </c>
      <c r="N1440" s="21">
        <f>IF(OR($A1440="",$G1440=""),"",MAX(0,IF($H1440="",TODAY(),$H1440)-$G1440))</f>
        <v/>
      </c>
    </row>
    <row r="1441">
      <c r="A1441" s="17" t="n"/>
      <c r="C1441" s="20">
        <f>IF($B1441="","",IFERROR(INDEX('Equipment register'!$B$2:$B$501,MATCH($B1441,'Equipment register'!$A$2:$A$501,0)),"Not in register"))</f>
        <v/>
      </c>
      <c r="G1441" s="17" t="n"/>
      <c r="H1441" s="17" t="n"/>
      <c r="L1441" s="21">
        <f>IF($A1441="","",IF($H1441="",TODAY(),$H1441)-$A1441)</f>
        <v/>
      </c>
      <c r="M1441" s="20">
        <f>IF($A1441="","",IF($H1441&lt;&gt;"","Returned",IF(AND($G1441&lt;&gt;"",TODAY()&gt;$G1441),"Overdue","Out")))</f>
        <v/>
      </c>
      <c r="N1441" s="21">
        <f>IF(OR($A1441="",$G1441=""),"",MAX(0,IF($H1441="",TODAY(),$H1441)-$G1441))</f>
        <v/>
      </c>
    </row>
    <row r="1442">
      <c r="A1442" s="17" t="n"/>
      <c r="C1442" s="20">
        <f>IF($B1442="","",IFERROR(INDEX('Equipment register'!$B$2:$B$501,MATCH($B1442,'Equipment register'!$A$2:$A$501,0)),"Not in register"))</f>
        <v/>
      </c>
      <c r="G1442" s="17" t="n"/>
      <c r="H1442" s="17" t="n"/>
      <c r="L1442" s="21">
        <f>IF($A1442="","",IF($H1442="",TODAY(),$H1442)-$A1442)</f>
        <v/>
      </c>
      <c r="M1442" s="20">
        <f>IF($A1442="","",IF($H1442&lt;&gt;"","Returned",IF(AND($G1442&lt;&gt;"",TODAY()&gt;$G1442),"Overdue","Out")))</f>
        <v/>
      </c>
      <c r="N1442" s="21">
        <f>IF(OR($A1442="",$G1442=""),"",MAX(0,IF($H1442="",TODAY(),$H1442)-$G1442))</f>
        <v/>
      </c>
    </row>
    <row r="1443">
      <c r="A1443" s="17" t="n"/>
      <c r="C1443" s="20">
        <f>IF($B1443="","",IFERROR(INDEX('Equipment register'!$B$2:$B$501,MATCH($B1443,'Equipment register'!$A$2:$A$501,0)),"Not in register"))</f>
        <v/>
      </c>
      <c r="G1443" s="17" t="n"/>
      <c r="H1443" s="17" t="n"/>
      <c r="L1443" s="21">
        <f>IF($A1443="","",IF($H1443="",TODAY(),$H1443)-$A1443)</f>
        <v/>
      </c>
      <c r="M1443" s="20">
        <f>IF($A1443="","",IF($H1443&lt;&gt;"","Returned",IF(AND($G1443&lt;&gt;"",TODAY()&gt;$G1443),"Overdue","Out")))</f>
        <v/>
      </c>
      <c r="N1443" s="21">
        <f>IF(OR($A1443="",$G1443=""),"",MAX(0,IF($H1443="",TODAY(),$H1443)-$G1443))</f>
        <v/>
      </c>
    </row>
    <row r="1444">
      <c r="A1444" s="17" t="n"/>
      <c r="C1444" s="20">
        <f>IF($B1444="","",IFERROR(INDEX('Equipment register'!$B$2:$B$501,MATCH($B1444,'Equipment register'!$A$2:$A$501,0)),"Not in register"))</f>
        <v/>
      </c>
      <c r="G1444" s="17" t="n"/>
      <c r="H1444" s="17" t="n"/>
      <c r="L1444" s="21">
        <f>IF($A1444="","",IF($H1444="",TODAY(),$H1444)-$A1444)</f>
        <v/>
      </c>
      <c r="M1444" s="20">
        <f>IF($A1444="","",IF($H1444&lt;&gt;"","Returned",IF(AND($G1444&lt;&gt;"",TODAY()&gt;$G1444),"Overdue","Out")))</f>
        <v/>
      </c>
      <c r="N1444" s="21">
        <f>IF(OR($A1444="",$G1444=""),"",MAX(0,IF($H1444="",TODAY(),$H1444)-$G1444))</f>
        <v/>
      </c>
    </row>
    <row r="1445">
      <c r="A1445" s="17" t="n"/>
      <c r="C1445" s="20">
        <f>IF($B1445="","",IFERROR(INDEX('Equipment register'!$B$2:$B$501,MATCH($B1445,'Equipment register'!$A$2:$A$501,0)),"Not in register"))</f>
        <v/>
      </c>
      <c r="G1445" s="17" t="n"/>
      <c r="H1445" s="17" t="n"/>
      <c r="L1445" s="21">
        <f>IF($A1445="","",IF($H1445="",TODAY(),$H1445)-$A1445)</f>
        <v/>
      </c>
      <c r="M1445" s="20">
        <f>IF($A1445="","",IF($H1445&lt;&gt;"","Returned",IF(AND($G1445&lt;&gt;"",TODAY()&gt;$G1445),"Overdue","Out")))</f>
        <v/>
      </c>
      <c r="N1445" s="21">
        <f>IF(OR($A1445="",$G1445=""),"",MAX(0,IF($H1445="",TODAY(),$H1445)-$G1445))</f>
        <v/>
      </c>
    </row>
    <row r="1446">
      <c r="A1446" s="17" t="n"/>
      <c r="C1446" s="20">
        <f>IF($B1446="","",IFERROR(INDEX('Equipment register'!$B$2:$B$501,MATCH($B1446,'Equipment register'!$A$2:$A$501,0)),"Not in register"))</f>
        <v/>
      </c>
      <c r="G1446" s="17" t="n"/>
      <c r="H1446" s="17" t="n"/>
      <c r="L1446" s="21">
        <f>IF($A1446="","",IF($H1446="",TODAY(),$H1446)-$A1446)</f>
        <v/>
      </c>
      <c r="M1446" s="20">
        <f>IF($A1446="","",IF($H1446&lt;&gt;"","Returned",IF(AND($G1446&lt;&gt;"",TODAY()&gt;$G1446),"Overdue","Out")))</f>
        <v/>
      </c>
      <c r="N1446" s="21">
        <f>IF(OR($A1446="",$G1446=""),"",MAX(0,IF($H1446="",TODAY(),$H1446)-$G1446))</f>
        <v/>
      </c>
    </row>
    <row r="1447">
      <c r="A1447" s="17" t="n"/>
      <c r="C1447" s="20">
        <f>IF($B1447="","",IFERROR(INDEX('Equipment register'!$B$2:$B$501,MATCH($B1447,'Equipment register'!$A$2:$A$501,0)),"Not in register"))</f>
        <v/>
      </c>
      <c r="G1447" s="17" t="n"/>
      <c r="H1447" s="17" t="n"/>
      <c r="L1447" s="21">
        <f>IF($A1447="","",IF($H1447="",TODAY(),$H1447)-$A1447)</f>
        <v/>
      </c>
      <c r="M1447" s="20">
        <f>IF($A1447="","",IF($H1447&lt;&gt;"","Returned",IF(AND($G1447&lt;&gt;"",TODAY()&gt;$G1447),"Overdue","Out")))</f>
        <v/>
      </c>
      <c r="N1447" s="21">
        <f>IF(OR($A1447="",$G1447=""),"",MAX(0,IF($H1447="",TODAY(),$H1447)-$G1447))</f>
        <v/>
      </c>
    </row>
    <row r="1448">
      <c r="A1448" s="17" t="n"/>
      <c r="C1448" s="20">
        <f>IF($B1448="","",IFERROR(INDEX('Equipment register'!$B$2:$B$501,MATCH($B1448,'Equipment register'!$A$2:$A$501,0)),"Not in register"))</f>
        <v/>
      </c>
      <c r="G1448" s="17" t="n"/>
      <c r="H1448" s="17" t="n"/>
      <c r="L1448" s="21">
        <f>IF($A1448="","",IF($H1448="",TODAY(),$H1448)-$A1448)</f>
        <v/>
      </c>
      <c r="M1448" s="20">
        <f>IF($A1448="","",IF($H1448&lt;&gt;"","Returned",IF(AND($G1448&lt;&gt;"",TODAY()&gt;$G1448),"Overdue","Out")))</f>
        <v/>
      </c>
      <c r="N1448" s="21">
        <f>IF(OR($A1448="",$G1448=""),"",MAX(0,IF($H1448="",TODAY(),$H1448)-$G1448))</f>
        <v/>
      </c>
    </row>
    <row r="1449">
      <c r="A1449" s="17" t="n"/>
      <c r="C1449" s="20">
        <f>IF($B1449="","",IFERROR(INDEX('Equipment register'!$B$2:$B$501,MATCH($B1449,'Equipment register'!$A$2:$A$501,0)),"Not in register"))</f>
        <v/>
      </c>
      <c r="G1449" s="17" t="n"/>
      <c r="H1449" s="17" t="n"/>
      <c r="L1449" s="21">
        <f>IF($A1449="","",IF($H1449="",TODAY(),$H1449)-$A1449)</f>
        <v/>
      </c>
      <c r="M1449" s="20">
        <f>IF($A1449="","",IF($H1449&lt;&gt;"","Returned",IF(AND($G1449&lt;&gt;"",TODAY()&gt;$G1449),"Overdue","Out")))</f>
        <v/>
      </c>
      <c r="N1449" s="21">
        <f>IF(OR($A1449="",$G1449=""),"",MAX(0,IF($H1449="",TODAY(),$H1449)-$G1449))</f>
        <v/>
      </c>
    </row>
    <row r="1450">
      <c r="A1450" s="17" t="n"/>
      <c r="C1450" s="20">
        <f>IF($B1450="","",IFERROR(INDEX('Equipment register'!$B$2:$B$501,MATCH($B1450,'Equipment register'!$A$2:$A$501,0)),"Not in register"))</f>
        <v/>
      </c>
      <c r="G1450" s="17" t="n"/>
      <c r="H1450" s="17" t="n"/>
      <c r="L1450" s="21">
        <f>IF($A1450="","",IF($H1450="",TODAY(),$H1450)-$A1450)</f>
        <v/>
      </c>
      <c r="M1450" s="20">
        <f>IF($A1450="","",IF($H1450&lt;&gt;"","Returned",IF(AND($G1450&lt;&gt;"",TODAY()&gt;$G1450),"Overdue","Out")))</f>
        <v/>
      </c>
      <c r="N1450" s="21">
        <f>IF(OR($A1450="",$G1450=""),"",MAX(0,IF($H1450="",TODAY(),$H1450)-$G1450))</f>
        <v/>
      </c>
    </row>
    <row r="1451">
      <c r="A1451" s="17" t="n"/>
      <c r="C1451" s="20">
        <f>IF($B1451="","",IFERROR(INDEX('Equipment register'!$B$2:$B$501,MATCH($B1451,'Equipment register'!$A$2:$A$501,0)),"Not in register"))</f>
        <v/>
      </c>
      <c r="G1451" s="17" t="n"/>
      <c r="H1451" s="17" t="n"/>
      <c r="L1451" s="21">
        <f>IF($A1451="","",IF($H1451="",TODAY(),$H1451)-$A1451)</f>
        <v/>
      </c>
      <c r="M1451" s="20">
        <f>IF($A1451="","",IF($H1451&lt;&gt;"","Returned",IF(AND($G1451&lt;&gt;"",TODAY()&gt;$G1451),"Overdue","Out")))</f>
        <v/>
      </c>
      <c r="N1451" s="21">
        <f>IF(OR($A1451="",$G1451=""),"",MAX(0,IF($H1451="",TODAY(),$H1451)-$G1451))</f>
        <v/>
      </c>
    </row>
    <row r="1452">
      <c r="A1452" s="17" t="n"/>
      <c r="C1452" s="20">
        <f>IF($B1452="","",IFERROR(INDEX('Equipment register'!$B$2:$B$501,MATCH($B1452,'Equipment register'!$A$2:$A$501,0)),"Not in register"))</f>
        <v/>
      </c>
      <c r="G1452" s="17" t="n"/>
      <c r="H1452" s="17" t="n"/>
      <c r="L1452" s="21">
        <f>IF($A1452="","",IF($H1452="",TODAY(),$H1452)-$A1452)</f>
        <v/>
      </c>
      <c r="M1452" s="20">
        <f>IF($A1452="","",IF($H1452&lt;&gt;"","Returned",IF(AND($G1452&lt;&gt;"",TODAY()&gt;$G1452),"Overdue","Out")))</f>
        <v/>
      </c>
      <c r="N1452" s="21">
        <f>IF(OR($A1452="",$G1452=""),"",MAX(0,IF($H1452="",TODAY(),$H1452)-$G1452))</f>
        <v/>
      </c>
    </row>
    <row r="1453">
      <c r="A1453" s="17" t="n"/>
      <c r="C1453" s="20">
        <f>IF($B1453="","",IFERROR(INDEX('Equipment register'!$B$2:$B$501,MATCH($B1453,'Equipment register'!$A$2:$A$501,0)),"Not in register"))</f>
        <v/>
      </c>
      <c r="G1453" s="17" t="n"/>
      <c r="H1453" s="17" t="n"/>
      <c r="L1453" s="21">
        <f>IF($A1453="","",IF($H1453="",TODAY(),$H1453)-$A1453)</f>
        <v/>
      </c>
      <c r="M1453" s="20">
        <f>IF($A1453="","",IF($H1453&lt;&gt;"","Returned",IF(AND($G1453&lt;&gt;"",TODAY()&gt;$G1453),"Overdue","Out")))</f>
        <v/>
      </c>
      <c r="N1453" s="21">
        <f>IF(OR($A1453="",$G1453=""),"",MAX(0,IF($H1453="",TODAY(),$H1453)-$G1453))</f>
        <v/>
      </c>
    </row>
    <row r="1454">
      <c r="A1454" s="17" t="n"/>
      <c r="C1454" s="20">
        <f>IF($B1454="","",IFERROR(INDEX('Equipment register'!$B$2:$B$501,MATCH($B1454,'Equipment register'!$A$2:$A$501,0)),"Not in register"))</f>
        <v/>
      </c>
      <c r="G1454" s="17" t="n"/>
      <c r="H1454" s="17" t="n"/>
      <c r="L1454" s="21">
        <f>IF($A1454="","",IF($H1454="",TODAY(),$H1454)-$A1454)</f>
        <v/>
      </c>
      <c r="M1454" s="20">
        <f>IF($A1454="","",IF($H1454&lt;&gt;"","Returned",IF(AND($G1454&lt;&gt;"",TODAY()&gt;$G1454),"Overdue","Out")))</f>
        <v/>
      </c>
      <c r="N1454" s="21">
        <f>IF(OR($A1454="",$G1454=""),"",MAX(0,IF($H1454="",TODAY(),$H1454)-$G1454))</f>
        <v/>
      </c>
    </row>
    <row r="1455">
      <c r="A1455" s="17" t="n"/>
      <c r="C1455" s="20">
        <f>IF($B1455="","",IFERROR(INDEX('Equipment register'!$B$2:$B$501,MATCH($B1455,'Equipment register'!$A$2:$A$501,0)),"Not in register"))</f>
        <v/>
      </c>
      <c r="G1455" s="17" t="n"/>
      <c r="H1455" s="17" t="n"/>
      <c r="L1455" s="21">
        <f>IF($A1455="","",IF($H1455="",TODAY(),$H1455)-$A1455)</f>
        <v/>
      </c>
      <c r="M1455" s="20">
        <f>IF($A1455="","",IF($H1455&lt;&gt;"","Returned",IF(AND($G1455&lt;&gt;"",TODAY()&gt;$G1455),"Overdue","Out")))</f>
        <v/>
      </c>
      <c r="N1455" s="21">
        <f>IF(OR($A1455="",$G1455=""),"",MAX(0,IF($H1455="",TODAY(),$H1455)-$G1455))</f>
        <v/>
      </c>
    </row>
    <row r="1456">
      <c r="A1456" s="17" t="n"/>
      <c r="C1456" s="20">
        <f>IF($B1456="","",IFERROR(INDEX('Equipment register'!$B$2:$B$501,MATCH($B1456,'Equipment register'!$A$2:$A$501,0)),"Not in register"))</f>
        <v/>
      </c>
      <c r="G1456" s="17" t="n"/>
      <c r="H1456" s="17" t="n"/>
      <c r="L1456" s="21">
        <f>IF($A1456="","",IF($H1456="",TODAY(),$H1456)-$A1456)</f>
        <v/>
      </c>
      <c r="M1456" s="20">
        <f>IF($A1456="","",IF($H1456&lt;&gt;"","Returned",IF(AND($G1456&lt;&gt;"",TODAY()&gt;$G1456),"Overdue","Out")))</f>
        <v/>
      </c>
      <c r="N1456" s="21">
        <f>IF(OR($A1456="",$G1456=""),"",MAX(0,IF($H1456="",TODAY(),$H1456)-$G1456))</f>
        <v/>
      </c>
    </row>
    <row r="1457">
      <c r="A1457" s="17" t="n"/>
      <c r="C1457" s="20">
        <f>IF($B1457="","",IFERROR(INDEX('Equipment register'!$B$2:$B$501,MATCH($B1457,'Equipment register'!$A$2:$A$501,0)),"Not in register"))</f>
        <v/>
      </c>
      <c r="G1457" s="17" t="n"/>
      <c r="H1457" s="17" t="n"/>
      <c r="L1457" s="21">
        <f>IF($A1457="","",IF($H1457="",TODAY(),$H1457)-$A1457)</f>
        <v/>
      </c>
      <c r="M1457" s="20">
        <f>IF($A1457="","",IF($H1457&lt;&gt;"","Returned",IF(AND($G1457&lt;&gt;"",TODAY()&gt;$G1457),"Overdue","Out")))</f>
        <v/>
      </c>
      <c r="N1457" s="21">
        <f>IF(OR($A1457="",$G1457=""),"",MAX(0,IF($H1457="",TODAY(),$H1457)-$G1457))</f>
        <v/>
      </c>
    </row>
    <row r="1458">
      <c r="A1458" s="17" t="n"/>
      <c r="C1458" s="20">
        <f>IF($B1458="","",IFERROR(INDEX('Equipment register'!$B$2:$B$501,MATCH($B1458,'Equipment register'!$A$2:$A$501,0)),"Not in register"))</f>
        <v/>
      </c>
      <c r="G1458" s="17" t="n"/>
      <c r="H1458" s="17" t="n"/>
      <c r="L1458" s="21">
        <f>IF($A1458="","",IF($H1458="",TODAY(),$H1458)-$A1458)</f>
        <v/>
      </c>
      <c r="M1458" s="20">
        <f>IF($A1458="","",IF($H1458&lt;&gt;"","Returned",IF(AND($G1458&lt;&gt;"",TODAY()&gt;$G1458),"Overdue","Out")))</f>
        <v/>
      </c>
      <c r="N1458" s="21">
        <f>IF(OR($A1458="",$G1458=""),"",MAX(0,IF($H1458="",TODAY(),$H1458)-$G1458))</f>
        <v/>
      </c>
    </row>
    <row r="1459">
      <c r="A1459" s="17" t="n"/>
      <c r="C1459" s="20">
        <f>IF($B1459="","",IFERROR(INDEX('Equipment register'!$B$2:$B$501,MATCH($B1459,'Equipment register'!$A$2:$A$501,0)),"Not in register"))</f>
        <v/>
      </c>
      <c r="G1459" s="17" t="n"/>
      <c r="H1459" s="17" t="n"/>
      <c r="L1459" s="21">
        <f>IF($A1459="","",IF($H1459="",TODAY(),$H1459)-$A1459)</f>
        <v/>
      </c>
      <c r="M1459" s="20">
        <f>IF($A1459="","",IF($H1459&lt;&gt;"","Returned",IF(AND($G1459&lt;&gt;"",TODAY()&gt;$G1459),"Overdue","Out")))</f>
        <v/>
      </c>
      <c r="N1459" s="21">
        <f>IF(OR($A1459="",$G1459=""),"",MAX(0,IF($H1459="",TODAY(),$H1459)-$G1459))</f>
        <v/>
      </c>
    </row>
    <row r="1460">
      <c r="A1460" s="17" t="n"/>
      <c r="C1460" s="20">
        <f>IF($B1460="","",IFERROR(INDEX('Equipment register'!$B$2:$B$501,MATCH($B1460,'Equipment register'!$A$2:$A$501,0)),"Not in register"))</f>
        <v/>
      </c>
      <c r="G1460" s="17" t="n"/>
      <c r="H1460" s="17" t="n"/>
      <c r="L1460" s="21">
        <f>IF($A1460="","",IF($H1460="",TODAY(),$H1460)-$A1460)</f>
        <v/>
      </c>
      <c r="M1460" s="20">
        <f>IF($A1460="","",IF($H1460&lt;&gt;"","Returned",IF(AND($G1460&lt;&gt;"",TODAY()&gt;$G1460),"Overdue","Out")))</f>
        <v/>
      </c>
      <c r="N1460" s="21">
        <f>IF(OR($A1460="",$G1460=""),"",MAX(0,IF($H1460="",TODAY(),$H1460)-$G1460))</f>
        <v/>
      </c>
    </row>
    <row r="1461">
      <c r="A1461" s="17" t="n"/>
      <c r="C1461" s="20">
        <f>IF($B1461="","",IFERROR(INDEX('Equipment register'!$B$2:$B$501,MATCH($B1461,'Equipment register'!$A$2:$A$501,0)),"Not in register"))</f>
        <v/>
      </c>
      <c r="G1461" s="17" t="n"/>
      <c r="H1461" s="17" t="n"/>
      <c r="L1461" s="21">
        <f>IF($A1461="","",IF($H1461="",TODAY(),$H1461)-$A1461)</f>
        <v/>
      </c>
      <c r="M1461" s="20">
        <f>IF($A1461="","",IF($H1461&lt;&gt;"","Returned",IF(AND($G1461&lt;&gt;"",TODAY()&gt;$G1461),"Overdue","Out")))</f>
        <v/>
      </c>
      <c r="N1461" s="21">
        <f>IF(OR($A1461="",$G1461=""),"",MAX(0,IF($H1461="",TODAY(),$H1461)-$G1461))</f>
        <v/>
      </c>
    </row>
    <row r="1462">
      <c r="A1462" s="17" t="n"/>
      <c r="C1462" s="20">
        <f>IF($B1462="","",IFERROR(INDEX('Equipment register'!$B$2:$B$501,MATCH($B1462,'Equipment register'!$A$2:$A$501,0)),"Not in register"))</f>
        <v/>
      </c>
      <c r="G1462" s="17" t="n"/>
      <c r="H1462" s="17" t="n"/>
      <c r="L1462" s="21">
        <f>IF($A1462="","",IF($H1462="",TODAY(),$H1462)-$A1462)</f>
        <v/>
      </c>
      <c r="M1462" s="20">
        <f>IF($A1462="","",IF($H1462&lt;&gt;"","Returned",IF(AND($G1462&lt;&gt;"",TODAY()&gt;$G1462),"Overdue","Out")))</f>
        <v/>
      </c>
      <c r="N1462" s="21">
        <f>IF(OR($A1462="",$G1462=""),"",MAX(0,IF($H1462="",TODAY(),$H1462)-$G1462))</f>
        <v/>
      </c>
    </row>
    <row r="1463">
      <c r="A1463" s="17" t="n"/>
      <c r="C1463" s="20">
        <f>IF($B1463="","",IFERROR(INDEX('Equipment register'!$B$2:$B$501,MATCH($B1463,'Equipment register'!$A$2:$A$501,0)),"Not in register"))</f>
        <v/>
      </c>
      <c r="G1463" s="17" t="n"/>
      <c r="H1463" s="17" t="n"/>
      <c r="L1463" s="21">
        <f>IF($A1463="","",IF($H1463="",TODAY(),$H1463)-$A1463)</f>
        <v/>
      </c>
      <c r="M1463" s="20">
        <f>IF($A1463="","",IF($H1463&lt;&gt;"","Returned",IF(AND($G1463&lt;&gt;"",TODAY()&gt;$G1463),"Overdue","Out")))</f>
        <v/>
      </c>
      <c r="N1463" s="21">
        <f>IF(OR($A1463="",$G1463=""),"",MAX(0,IF($H1463="",TODAY(),$H1463)-$G1463))</f>
        <v/>
      </c>
    </row>
    <row r="1464">
      <c r="A1464" s="17" t="n"/>
      <c r="C1464" s="20">
        <f>IF($B1464="","",IFERROR(INDEX('Equipment register'!$B$2:$B$501,MATCH($B1464,'Equipment register'!$A$2:$A$501,0)),"Not in register"))</f>
        <v/>
      </c>
      <c r="G1464" s="17" t="n"/>
      <c r="H1464" s="17" t="n"/>
      <c r="L1464" s="21">
        <f>IF($A1464="","",IF($H1464="",TODAY(),$H1464)-$A1464)</f>
        <v/>
      </c>
      <c r="M1464" s="20">
        <f>IF($A1464="","",IF($H1464&lt;&gt;"","Returned",IF(AND($G1464&lt;&gt;"",TODAY()&gt;$G1464),"Overdue","Out")))</f>
        <v/>
      </c>
      <c r="N1464" s="21">
        <f>IF(OR($A1464="",$G1464=""),"",MAX(0,IF($H1464="",TODAY(),$H1464)-$G1464))</f>
        <v/>
      </c>
    </row>
    <row r="1465">
      <c r="A1465" s="17" t="n"/>
      <c r="C1465" s="20">
        <f>IF($B1465="","",IFERROR(INDEX('Equipment register'!$B$2:$B$501,MATCH($B1465,'Equipment register'!$A$2:$A$501,0)),"Not in register"))</f>
        <v/>
      </c>
      <c r="G1465" s="17" t="n"/>
      <c r="H1465" s="17" t="n"/>
      <c r="L1465" s="21">
        <f>IF($A1465="","",IF($H1465="",TODAY(),$H1465)-$A1465)</f>
        <v/>
      </c>
      <c r="M1465" s="20">
        <f>IF($A1465="","",IF($H1465&lt;&gt;"","Returned",IF(AND($G1465&lt;&gt;"",TODAY()&gt;$G1465),"Overdue","Out")))</f>
        <v/>
      </c>
      <c r="N1465" s="21">
        <f>IF(OR($A1465="",$G1465=""),"",MAX(0,IF($H1465="",TODAY(),$H1465)-$G1465))</f>
        <v/>
      </c>
    </row>
    <row r="1466">
      <c r="A1466" s="17" t="n"/>
      <c r="C1466" s="20">
        <f>IF($B1466="","",IFERROR(INDEX('Equipment register'!$B$2:$B$501,MATCH($B1466,'Equipment register'!$A$2:$A$501,0)),"Not in register"))</f>
        <v/>
      </c>
      <c r="G1466" s="17" t="n"/>
      <c r="H1466" s="17" t="n"/>
      <c r="L1466" s="21">
        <f>IF($A1466="","",IF($H1466="",TODAY(),$H1466)-$A1466)</f>
        <v/>
      </c>
      <c r="M1466" s="20">
        <f>IF($A1466="","",IF($H1466&lt;&gt;"","Returned",IF(AND($G1466&lt;&gt;"",TODAY()&gt;$G1466),"Overdue","Out")))</f>
        <v/>
      </c>
      <c r="N1466" s="21">
        <f>IF(OR($A1466="",$G1466=""),"",MAX(0,IF($H1466="",TODAY(),$H1466)-$G1466))</f>
        <v/>
      </c>
    </row>
    <row r="1467">
      <c r="A1467" s="17" t="n"/>
      <c r="C1467" s="20">
        <f>IF($B1467="","",IFERROR(INDEX('Equipment register'!$B$2:$B$501,MATCH($B1467,'Equipment register'!$A$2:$A$501,0)),"Not in register"))</f>
        <v/>
      </c>
      <c r="G1467" s="17" t="n"/>
      <c r="H1467" s="17" t="n"/>
      <c r="L1467" s="21">
        <f>IF($A1467="","",IF($H1467="",TODAY(),$H1467)-$A1467)</f>
        <v/>
      </c>
      <c r="M1467" s="20">
        <f>IF($A1467="","",IF($H1467&lt;&gt;"","Returned",IF(AND($G1467&lt;&gt;"",TODAY()&gt;$G1467),"Overdue","Out")))</f>
        <v/>
      </c>
      <c r="N1467" s="21">
        <f>IF(OR($A1467="",$G1467=""),"",MAX(0,IF($H1467="",TODAY(),$H1467)-$G1467))</f>
        <v/>
      </c>
    </row>
    <row r="1468">
      <c r="A1468" s="17" t="n"/>
      <c r="C1468" s="20">
        <f>IF($B1468="","",IFERROR(INDEX('Equipment register'!$B$2:$B$501,MATCH($B1468,'Equipment register'!$A$2:$A$501,0)),"Not in register"))</f>
        <v/>
      </c>
      <c r="G1468" s="17" t="n"/>
      <c r="H1468" s="17" t="n"/>
      <c r="L1468" s="21">
        <f>IF($A1468="","",IF($H1468="",TODAY(),$H1468)-$A1468)</f>
        <v/>
      </c>
      <c r="M1468" s="20">
        <f>IF($A1468="","",IF($H1468&lt;&gt;"","Returned",IF(AND($G1468&lt;&gt;"",TODAY()&gt;$G1468),"Overdue","Out")))</f>
        <v/>
      </c>
      <c r="N1468" s="21">
        <f>IF(OR($A1468="",$G1468=""),"",MAX(0,IF($H1468="",TODAY(),$H1468)-$G1468))</f>
        <v/>
      </c>
    </row>
    <row r="1469">
      <c r="A1469" s="17" t="n"/>
      <c r="C1469" s="20">
        <f>IF($B1469="","",IFERROR(INDEX('Equipment register'!$B$2:$B$501,MATCH($B1469,'Equipment register'!$A$2:$A$501,0)),"Not in register"))</f>
        <v/>
      </c>
      <c r="G1469" s="17" t="n"/>
      <c r="H1469" s="17" t="n"/>
      <c r="L1469" s="21">
        <f>IF($A1469="","",IF($H1469="",TODAY(),$H1469)-$A1469)</f>
        <v/>
      </c>
      <c r="M1469" s="20">
        <f>IF($A1469="","",IF($H1469&lt;&gt;"","Returned",IF(AND($G1469&lt;&gt;"",TODAY()&gt;$G1469),"Overdue","Out")))</f>
        <v/>
      </c>
      <c r="N1469" s="21">
        <f>IF(OR($A1469="",$G1469=""),"",MAX(0,IF($H1469="",TODAY(),$H1469)-$G1469))</f>
        <v/>
      </c>
    </row>
    <row r="1470">
      <c r="A1470" s="17" t="n"/>
      <c r="C1470" s="20">
        <f>IF($B1470="","",IFERROR(INDEX('Equipment register'!$B$2:$B$501,MATCH($B1470,'Equipment register'!$A$2:$A$501,0)),"Not in register"))</f>
        <v/>
      </c>
      <c r="G1470" s="17" t="n"/>
      <c r="H1470" s="17" t="n"/>
      <c r="L1470" s="21">
        <f>IF($A1470="","",IF($H1470="",TODAY(),$H1470)-$A1470)</f>
        <v/>
      </c>
      <c r="M1470" s="20">
        <f>IF($A1470="","",IF($H1470&lt;&gt;"","Returned",IF(AND($G1470&lt;&gt;"",TODAY()&gt;$G1470),"Overdue","Out")))</f>
        <v/>
      </c>
      <c r="N1470" s="21">
        <f>IF(OR($A1470="",$G1470=""),"",MAX(0,IF($H1470="",TODAY(),$H1470)-$G1470))</f>
        <v/>
      </c>
    </row>
    <row r="1471">
      <c r="A1471" s="17" t="n"/>
      <c r="C1471" s="20">
        <f>IF($B1471="","",IFERROR(INDEX('Equipment register'!$B$2:$B$501,MATCH($B1471,'Equipment register'!$A$2:$A$501,0)),"Not in register"))</f>
        <v/>
      </c>
      <c r="G1471" s="17" t="n"/>
      <c r="H1471" s="17" t="n"/>
      <c r="L1471" s="21">
        <f>IF($A1471="","",IF($H1471="",TODAY(),$H1471)-$A1471)</f>
        <v/>
      </c>
      <c r="M1471" s="20">
        <f>IF($A1471="","",IF($H1471&lt;&gt;"","Returned",IF(AND($G1471&lt;&gt;"",TODAY()&gt;$G1471),"Overdue","Out")))</f>
        <v/>
      </c>
      <c r="N1471" s="21">
        <f>IF(OR($A1471="",$G1471=""),"",MAX(0,IF($H1471="",TODAY(),$H1471)-$G1471))</f>
        <v/>
      </c>
    </row>
    <row r="1472">
      <c r="A1472" s="17" t="n"/>
      <c r="C1472" s="20">
        <f>IF($B1472="","",IFERROR(INDEX('Equipment register'!$B$2:$B$501,MATCH($B1472,'Equipment register'!$A$2:$A$501,0)),"Not in register"))</f>
        <v/>
      </c>
      <c r="G1472" s="17" t="n"/>
      <c r="H1472" s="17" t="n"/>
      <c r="L1472" s="21">
        <f>IF($A1472="","",IF($H1472="",TODAY(),$H1472)-$A1472)</f>
        <v/>
      </c>
      <c r="M1472" s="20">
        <f>IF($A1472="","",IF($H1472&lt;&gt;"","Returned",IF(AND($G1472&lt;&gt;"",TODAY()&gt;$G1472),"Overdue","Out")))</f>
        <v/>
      </c>
      <c r="N1472" s="21">
        <f>IF(OR($A1472="",$G1472=""),"",MAX(0,IF($H1472="",TODAY(),$H1472)-$G1472))</f>
        <v/>
      </c>
    </row>
    <row r="1473">
      <c r="A1473" s="17" t="n"/>
      <c r="C1473" s="20">
        <f>IF($B1473="","",IFERROR(INDEX('Equipment register'!$B$2:$B$501,MATCH($B1473,'Equipment register'!$A$2:$A$501,0)),"Not in register"))</f>
        <v/>
      </c>
      <c r="G1473" s="17" t="n"/>
      <c r="H1473" s="17" t="n"/>
      <c r="L1473" s="21">
        <f>IF($A1473="","",IF($H1473="",TODAY(),$H1473)-$A1473)</f>
        <v/>
      </c>
      <c r="M1473" s="20">
        <f>IF($A1473="","",IF($H1473&lt;&gt;"","Returned",IF(AND($G1473&lt;&gt;"",TODAY()&gt;$G1473),"Overdue","Out")))</f>
        <v/>
      </c>
      <c r="N1473" s="21">
        <f>IF(OR($A1473="",$G1473=""),"",MAX(0,IF($H1473="",TODAY(),$H1473)-$G1473))</f>
        <v/>
      </c>
    </row>
    <row r="1474">
      <c r="A1474" s="17" t="n"/>
      <c r="C1474" s="20">
        <f>IF($B1474="","",IFERROR(INDEX('Equipment register'!$B$2:$B$501,MATCH($B1474,'Equipment register'!$A$2:$A$501,0)),"Not in register"))</f>
        <v/>
      </c>
      <c r="G1474" s="17" t="n"/>
      <c r="H1474" s="17" t="n"/>
      <c r="L1474" s="21">
        <f>IF($A1474="","",IF($H1474="",TODAY(),$H1474)-$A1474)</f>
        <v/>
      </c>
      <c r="M1474" s="20">
        <f>IF($A1474="","",IF($H1474&lt;&gt;"","Returned",IF(AND($G1474&lt;&gt;"",TODAY()&gt;$G1474),"Overdue","Out")))</f>
        <v/>
      </c>
      <c r="N1474" s="21">
        <f>IF(OR($A1474="",$G1474=""),"",MAX(0,IF($H1474="",TODAY(),$H1474)-$G1474))</f>
        <v/>
      </c>
    </row>
    <row r="1475">
      <c r="A1475" s="17" t="n"/>
      <c r="C1475" s="20">
        <f>IF($B1475="","",IFERROR(INDEX('Equipment register'!$B$2:$B$501,MATCH($B1475,'Equipment register'!$A$2:$A$501,0)),"Not in register"))</f>
        <v/>
      </c>
      <c r="G1475" s="17" t="n"/>
      <c r="H1475" s="17" t="n"/>
      <c r="L1475" s="21">
        <f>IF($A1475="","",IF($H1475="",TODAY(),$H1475)-$A1475)</f>
        <v/>
      </c>
      <c r="M1475" s="20">
        <f>IF($A1475="","",IF($H1475&lt;&gt;"","Returned",IF(AND($G1475&lt;&gt;"",TODAY()&gt;$G1475),"Overdue","Out")))</f>
        <v/>
      </c>
      <c r="N1475" s="21">
        <f>IF(OR($A1475="",$G1475=""),"",MAX(0,IF($H1475="",TODAY(),$H1475)-$G1475))</f>
        <v/>
      </c>
    </row>
    <row r="1476">
      <c r="A1476" s="17" t="n"/>
      <c r="C1476" s="20">
        <f>IF($B1476="","",IFERROR(INDEX('Equipment register'!$B$2:$B$501,MATCH($B1476,'Equipment register'!$A$2:$A$501,0)),"Not in register"))</f>
        <v/>
      </c>
      <c r="G1476" s="17" t="n"/>
      <c r="H1476" s="17" t="n"/>
      <c r="L1476" s="21">
        <f>IF($A1476="","",IF($H1476="",TODAY(),$H1476)-$A1476)</f>
        <v/>
      </c>
      <c r="M1476" s="20">
        <f>IF($A1476="","",IF($H1476&lt;&gt;"","Returned",IF(AND($G1476&lt;&gt;"",TODAY()&gt;$G1476),"Overdue","Out")))</f>
        <v/>
      </c>
      <c r="N1476" s="21">
        <f>IF(OR($A1476="",$G1476=""),"",MAX(0,IF($H1476="",TODAY(),$H1476)-$G1476))</f>
        <v/>
      </c>
    </row>
    <row r="1477">
      <c r="A1477" s="17" t="n"/>
      <c r="C1477" s="20">
        <f>IF($B1477="","",IFERROR(INDEX('Equipment register'!$B$2:$B$501,MATCH($B1477,'Equipment register'!$A$2:$A$501,0)),"Not in register"))</f>
        <v/>
      </c>
      <c r="G1477" s="17" t="n"/>
      <c r="H1477" s="17" t="n"/>
      <c r="L1477" s="21">
        <f>IF($A1477="","",IF($H1477="",TODAY(),$H1477)-$A1477)</f>
        <v/>
      </c>
      <c r="M1477" s="20">
        <f>IF($A1477="","",IF($H1477&lt;&gt;"","Returned",IF(AND($G1477&lt;&gt;"",TODAY()&gt;$G1477),"Overdue","Out")))</f>
        <v/>
      </c>
      <c r="N1477" s="21">
        <f>IF(OR($A1477="",$G1477=""),"",MAX(0,IF($H1477="",TODAY(),$H1477)-$G1477))</f>
        <v/>
      </c>
    </row>
    <row r="1478">
      <c r="A1478" s="17" t="n"/>
      <c r="C1478" s="20">
        <f>IF($B1478="","",IFERROR(INDEX('Equipment register'!$B$2:$B$501,MATCH($B1478,'Equipment register'!$A$2:$A$501,0)),"Not in register"))</f>
        <v/>
      </c>
      <c r="G1478" s="17" t="n"/>
      <c r="H1478" s="17" t="n"/>
      <c r="L1478" s="21">
        <f>IF($A1478="","",IF($H1478="",TODAY(),$H1478)-$A1478)</f>
        <v/>
      </c>
      <c r="M1478" s="20">
        <f>IF($A1478="","",IF($H1478&lt;&gt;"","Returned",IF(AND($G1478&lt;&gt;"",TODAY()&gt;$G1478),"Overdue","Out")))</f>
        <v/>
      </c>
      <c r="N1478" s="21">
        <f>IF(OR($A1478="",$G1478=""),"",MAX(0,IF($H1478="",TODAY(),$H1478)-$G1478))</f>
        <v/>
      </c>
    </row>
    <row r="1479">
      <c r="A1479" s="17" t="n"/>
      <c r="C1479" s="20">
        <f>IF($B1479="","",IFERROR(INDEX('Equipment register'!$B$2:$B$501,MATCH($B1479,'Equipment register'!$A$2:$A$501,0)),"Not in register"))</f>
        <v/>
      </c>
      <c r="G1479" s="17" t="n"/>
      <c r="H1479" s="17" t="n"/>
      <c r="L1479" s="21">
        <f>IF($A1479="","",IF($H1479="",TODAY(),$H1479)-$A1479)</f>
        <v/>
      </c>
      <c r="M1479" s="20">
        <f>IF($A1479="","",IF($H1479&lt;&gt;"","Returned",IF(AND($G1479&lt;&gt;"",TODAY()&gt;$G1479),"Overdue","Out")))</f>
        <v/>
      </c>
      <c r="N1479" s="21">
        <f>IF(OR($A1479="",$G1479=""),"",MAX(0,IF($H1479="",TODAY(),$H1479)-$G1479))</f>
        <v/>
      </c>
    </row>
    <row r="1480">
      <c r="A1480" s="17" t="n"/>
      <c r="C1480" s="20">
        <f>IF($B1480="","",IFERROR(INDEX('Equipment register'!$B$2:$B$501,MATCH($B1480,'Equipment register'!$A$2:$A$501,0)),"Not in register"))</f>
        <v/>
      </c>
      <c r="G1480" s="17" t="n"/>
      <c r="H1480" s="17" t="n"/>
      <c r="L1480" s="21">
        <f>IF($A1480="","",IF($H1480="",TODAY(),$H1480)-$A1480)</f>
        <v/>
      </c>
      <c r="M1480" s="20">
        <f>IF($A1480="","",IF($H1480&lt;&gt;"","Returned",IF(AND($G1480&lt;&gt;"",TODAY()&gt;$G1480),"Overdue","Out")))</f>
        <v/>
      </c>
      <c r="N1480" s="21">
        <f>IF(OR($A1480="",$G1480=""),"",MAX(0,IF($H1480="",TODAY(),$H1480)-$G1480))</f>
        <v/>
      </c>
    </row>
    <row r="1481">
      <c r="A1481" s="17" t="n"/>
      <c r="C1481" s="20">
        <f>IF($B1481="","",IFERROR(INDEX('Equipment register'!$B$2:$B$501,MATCH($B1481,'Equipment register'!$A$2:$A$501,0)),"Not in register"))</f>
        <v/>
      </c>
      <c r="G1481" s="17" t="n"/>
      <c r="H1481" s="17" t="n"/>
      <c r="L1481" s="21">
        <f>IF($A1481="","",IF($H1481="",TODAY(),$H1481)-$A1481)</f>
        <v/>
      </c>
      <c r="M1481" s="20">
        <f>IF($A1481="","",IF($H1481&lt;&gt;"","Returned",IF(AND($G1481&lt;&gt;"",TODAY()&gt;$G1481),"Overdue","Out")))</f>
        <v/>
      </c>
      <c r="N1481" s="21">
        <f>IF(OR($A1481="",$G1481=""),"",MAX(0,IF($H1481="",TODAY(),$H1481)-$G1481))</f>
        <v/>
      </c>
    </row>
    <row r="1482">
      <c r="A1482" s="17" t="n"/>
      <c r="C1482" s="20">
        <f>IF($B1482="","",IFERROR(INDEX('Equipment register'!$B$2:$B$501,MATCH($B1482,'Equipment register'!$A$2:$A$501,0)),"Not in register"))</f>
        <v/>
      </c>
      <c r="G1482" s="17" t="n"/>
      <c r="H1482" s="17" t="n"/>
      <c r="L1482" s="21">
        <f>IF($A1482="","",IF($H1482="",TODAY(),$H1482)-$A1482)</f>
        <v/>
      </c>
      <c r="M1482" s="20">
        <f>IF($A1482="","",IF($H1482&lt;&gt;"","Returned",IF(AND($G1482&lt;&gt;"",TODAY()&gt;$G1482),"Overdue","Out")))</f>
        <v/>
      </c>
      <c r="N1482" s="21">
        <f>IF(OR($A1482="",$G1482=""),"",MAX(0,IF($H1482="",TODAY(),$H1482)-$G1482))</f>
        <v/>
      </c>
    </row>
    <row r="1483">
      <c r="A1483" s="17" t="n"/>
      <c r="C1483" s="20">
        <f>IF($B1483="","",IFERROR(INDEX('Equipment register'!$B$2:$B$501,MATCH($B1483,'Equipment register'!$A$2:$A$501,0)),"Not in register"))</f>
        <v/>
      </c>
      <c r="G1483" s="17" t="n"/>
      <c r="H1483" s="17" t="n"/>
      <c r="L1483" s="21">
        <f>IF($A1483="","",IF($H1483="",TODAY(),$H1483)-$A1483)</f>
        <v/>
      </c>
      <c r="M1483" s="20">
        <f>IF($A1483="","",IF($H1483&lt;&gt;"","Returned",IF(AND($G1483&lt;&gt;"",TODAY()&gt;$G1483),"Overdue","Out")))</f>
        <v/>
      </c>
      <c r="N1483" s="21">
        <f>IF(OR($A1483="",$G1483=""),"",MAX(0,IF($H1483="",TODAY(),$H1483)-$G1483))</f>
        <v/>
      </c>
    </row>
    <row r="1484">
      <c r="A1484" s="17" t="n"/>
      <c r="C1484" s="20">
        <f>IF($B1484="","",IFERROR(INDEX('Equipment register'!$B$2:$B$501,MATCH($B1484,'Equipment register'!$A$2:$A$501,0)),"Not in register"))</f>
        <v/>
      </c>
      <c r="G1484" s="17" t="n"/>
      <c r="H1484" s="17" t="n"/>
      <c r="L1484" s="21">
        <f>IF($A1484="","",IF($H1484="",TODAY(),$H1484)-$A1484)</f>
        <v/>
      </c>
      <c r="M1484" s="20">
        <f>IF($A1484="","",IF($H1484&lt;&gt;"","Returned",IF(AND($G1484&lt;&gt;"",TODAY()&gt;$G1484),"Overdue","Out")))</f>
        <v/>
      </c>
      <c r="N1484" s="21">
        <f>IF(OR($A1484="",$G1484=""),"",MAX(0,IF($H1484="",TODAY(),$H1484)-$G1484))</f>
        <v/>
      </c>
    </row>
    <row r="1485">
      <c r="A1485" s="17" t="n"/>
      <c r="C1485" s="20">
        <f>IF($B1485="","",IFERROR(INDEX('Equipment register'!$B$2:$B$501,MATCH($B1485,'Equipment register'!$A$2:$A$501,0)),"Not in register"))</f>
        <v/>
      </c>
      <c r="G1485" s="17" t="n"/>
      <c r="H1485" s="17" t="n"/>
      <c r="L1485" s="21">
        <f>IF($A1485="","",IF($H1485="",TODAY(),$H1485)-$A1485)</f>
        <v/>
      </c>
      <c r="M1485" s="20">
        <f>IF($A1485="","",IF($H1485&lt;&gt;"","Returned",IF(AND($G1485&lt;&gt;"",TODAY()&gt;$G1485),"Overdue","Out")))</f>
        <v/>
      </c>
      <c r="N1485" s="21">
        <f>IF(OR($A1485="",$G1485=""),"",MAX(0,IF($H1485="",TODAY(),$H1485)-$G1485))</f>
        <v/>
      </c>
    </row>
    <row r="1486">
      <c r="A1486" s="17" t="n"/>
      <c r="C1486" s="20">
        <f>IF($B1486="","",IFERROR(INDEX('Equipment register'!$B$2:$B$501,MATCH($B1486,'Equipment register'!$A$2:$A$501,0)),"Not in register"))</f>
        <v/>
      </c>
      <c r="G1486" s="17" t="n"/>
      <c r="H1486" s="17" t="n"/>
      <c r="L1486" s="21">
        <f>IF($A1486="","",IF($H1486="",TODAY(),$H1486)-$A1486)</f>
        <v/>
      </c>
      <c r="M1486" s="20">
        <f>IF($A1486="","",IF($H1486&lt;&gt;"","Returned",IF(AND($G1486&lt;&gt;"",TODAY()&gt;$G1486),"Overdue","Out")))</f>
        <v/>
      </c>
      <c r="N1486" s="21">
        <f>IF(OR($A1486="",$G1486=""),"",MAX(0,IF($H1486="",TODAY(),$H1486)-$G1486))</f>
        <v/>
      </c>
    </row>
    <row r="1487">
      <c r="A1487" s="17" t="n"/>
      <c r="C1487" s="20">
        <f>IF($B1487="","",IFERROR(INDEX('Equipment register'!$B$2:$B$501,MATCH($B1487,'Equipment register'!$A$2:$A$501,0)),"Not in register"))</f>
        <v/>
      </c>
      <c r="G1487" s="17" t="n"/>
      <c r="H1487" s="17" t="n"/>
      <c r="L1487" s="21">
        <f>IF($A1487="","",IF($H1487="",TODAY(),$H1487)-$A1487)</f>
        <v/>
      </c>
      <c r="M1487" s="20">
        <f>IF($A1487="","",IF($H1487&lt;&gt;"","Returned",IF(AND($G1487&lt;&gt;"",TODAY()&gt;$G1487),"Overdue","Out")))</f>
        <v/>
      </c>
      <c r="N1487" s="21">
        <f>IF(OR($A1487="",$G1487=""),"",MAX(0,IF($H1487="",TODAY(),$H1487)-$G1487))</f>
        <v/>
      </c>
    </row>
    <row r="1488">
      <c r="A1488" s="17" t="n"/>
      <c r="C1488" s="20">
        <f>IF($B1488="","",IFERROR(INDEX('Equipment register'!$B$2:$B$501,MATCH($B1488,'Equipment register'!$A$2:$A$501,0)),"Not in register"))</f>
        <v/>
      </c>
      <c r="G1488" s="17" t="n"/>
      <c r="H1488" s="17" t="n"/>
      <c r="L1488" s="21">
        <f>IF($A1488="","",IF($H1488="",TODAY(),$H1488)-$A1488)</f>
        <v/>
      </c>
      <c r="M1488" s="20">
        <f>IF($A1488="","",IF($H1488&lt;&gt;"","Returned",IF(AND($G1488&lt;&gt;"",TODAY()&gt;$G1488),"Overdue","Out")))</f>
        <v/>
      </c>
      <c r="N1488" s="21">
        <f>IF(OR($A1488="",$G1488=""),"",MAX(0,IF($H1488="",TODAY(),$H1488)-$G1488))</f>
        <v/>
      </c>
    </row>
    <row r="1489">
      <c r="A1489" s="17" t="n"/>
      <c r="C1489" s="20">
        <f>IF($B1489="","",IFERROR(INDEX('Equipment register'!$B$2:$B$501,MATCH($B1489,'Equipment register'!$A$2:$A$501,0)),"Not in register"))</f>
        <v/>
      </c>
      <c r="G1489" s="17" t="n"/>
      <c r="H1489" s="17" t="n"/>
      <c r="L1489" s="21">
        <f>IF($A1489="","",IF($H1489="",TODAY(),$H1489)-$A1489)</f>
        <v/>
      </c>
      <c r="M1489" s="20">
        <f>IF($A1489="","",IF($H1489&lt;&gt;"","Returned",IF(AND($G1489&lt;&gt;"",TODAY()&gt;$G1489),"Overdue","Out")))</f>
        <v/>
      </c>
      <c r="N1489" s="21">
        <f>IF(OR($A1489="",$G1489=""),"",MAX(0,IF($H1489="",TODAY(),$H1489)-$G1489))</f>
        <v/>
      </c>
    </row>
    <row r="1490">
      <c r="A1490" s="17" t="n"/>
      <c r="C1490" s="20">
        <f>IF($B1490="","",IFERROR(INDEX('Equipment register'!$B$2:$B$501,MATCH($B1490,'Equipment register'!$A$2:$A$501,0)),"Not in register"))</f>
        <v/>
      </c>
      <c r="G1490" s="17" t="n"/>
      <c r="H1490" s="17" t="n"/>
      <c r="L1490" s="21">
        <f>IF($A1490="","",IF($H1490="",TODAY(),$H1490)-$A1490)</f>
        <v/>
      </c>
      <c r="M1490" s="20">
        <f>IF($A1490="","",IF($H1490&lt;&gt;"","Returned",IF(AND($G1490&lt;&gt;"",TODAY()&gt;$G1490),"Overdue","Out")))</f>
        <v/>
      </c>
      <c r="N1490" s="21">
        <f>IF(OR($A1490="",$G1490=""),"",MAX(0,IF($H1490="",TODAY(),$H1490)-$G1490))</f>
        <v/>
      </c>
    </row>
    <row r="1491">
      <c r="A1491" s="17" t="n"/>
      <c r="C1491" s="20">
        <f>IF($B1491="","",IFERROR(INDEX('Equipment register'!$B$2:$B$501,MATCH($B1491,'Equipment register'!$A$2:$A$501,0)),"Not in register"))</f>
        <v/>
      </c>
      <c r="G1491" s="17" t="n"/>
      <c r="H1491" s="17" t="n"/>
      <c r="L1491" s="21">
        <f>IF($A1491="","",IF($H1491="",TODAY(),$H1491)-$A1491)</f>
        <v/>
      </c>
      <c r="M1491" s="20">
        <f>IF($A1491="","",IF($H1491&lt;&gt;"","Returned",IF(AND($G1491&lt;&gt;"",TODAY()&gt;$G1491),"Overdue","Out")))</f>
        <v/>
      </c>
      <c r="N1491" s="21">
        <f>IF(OR($A1491="",$G1491=""),"",MAX(0,IF($H1491="",TODAY(),$H1491)-$G1491))</f>
        <v/>
      </c>
    </row>
    <row r="1492">
      <c r="A1492" s="17" t="n"/>
      <c r="C1492" s="20">
        <f>IF($B1492="","",IFERROR(INDEX('Equipment register'!$B$2:$B$501,MATCH($B1492,'Equipment register'!$A$2:$A$501,0)),"Not in register"))</f>
        <v/>
      </c>
      <c r="G1492" s="17" t="n"/>
      <c r="H1492" s="17" t="n"/>
      <c r="L1492" s="21">
        <f>IF($A1492="","",IF($H1492="",TODAY(),$H1492)-$A1492)</f>
        <v/>
      </c>
      <c r="M1492" s="20">
        <f>IF($A1492="","",IF($H1492&lt;&gt;"","Returned",IF(AND($G1492&lt;&gt;"",TODAY()&gt;$G1492),"Overdue","Out")))</f>
        <v/>
      </c>
      <c r="N1492" s="21">
        <f>IF(OR($A1492="",$G1492=""),"",MAX(0,IF($H1492="",TODAY(),$H1492)-$G1492))</f>
        <v/>
      </c>
    </row>
    <row r="1493">
      <c r="A1493" s="17" t="n"/>
      <c r="C1493" s="20">
        <f>IF($B1493="","",IFERROR(INDEX('Equipment register'!$B$2:$B$501,MATCH($B1493,'Equipment register'!$A$2:$A$501,0)),"Not in register"))</f>
        <v/>
      </c>
      <c r="G1493" s="17" t="n"/>
      <c r="H1493" s="17" t="n"/>
      <c r="L1493" s="21">
        <f>IF($A1493="","",IF($H1493="",TODAY(),$H1493)-$A1493)</f>
        <v/>
      </c>
      <c r="M1493" s="20">
        <f>IF($A1493="","",IF($H1493&lt;&gt;"","Returned",IF(AND($G1493&lt;&gt;"",TODAY()&gt;$G1493),"Overdue","Out")))</f>
        <v/>
      </c>
      <c r="N1493" s="21">
        <f>IF(OR($A1493="",$G1493=""),"",MAX(0,IF($H1493="",TODAY(),$H1493)-$G1493))</f>
        <v/>
      </c>
    </row>
    <row r="1494">
      <c r="A1494" s="17" t="n"/>
      <c r="C1494" s="20">
        <f>IF($B1494="","",IFERROR(INDEX('Equipment register'!$B$2:$B$501,MATCH($B1494,'Equipment register'!$A$2:$A$501,0)),"Not in register"))</f>
        <v/>
      </c>
      <c r="G1494" s="17" t="n"/>
      <c r="H1494" s="17" t="n"/>
      <c r="L1494" s="21">
        <f>IF($A1494="","",IF($H1494="",TODAY(),$H1494)-$A1494)</f>
        <v/>
      </c>
      <c r="M1494" s="20">
        <f>IF($A1494="","",IF($H1494&lt;&gt;"","Returned",IF(AND($G1494&lt;&gt;"",TODAY()&gt;$G1494),"Overdue","Out")))</f>
        <v/>
      </c>
      <c r="N1494" s="21">
        <f>IF(OR($A1494="",$G1494=""),"",MAX(0,IF($H1494="",TODAY(),$H1494)-$G1494))</f>
        <v/>
      </c>
    </row>
    <row r="1495">
      <c r="A1495" s="17" t="n"/>
      <c r="C1495" s="20">
        <f>IF($B1495="","",IFERROR(INDEX('Equipment register'!$B$2:$B$501,MATCH($B1495,'Equipment register'!$A$2:$A$501,0)),"Not in register"))</f>
        <v/>
      </c>
      <c r="G1495" s="17" t="n"/>
      <c r="H1495" s="17" t="n"/>
      <c r="L1495" s="21">
        <f>IF($A1495="","",IF($H1495="",TODAY(),$H1495)-$A1495)</f>
        <v/>
      </c>
      <c r="M1495" s="20">
        <f>IF($A1495="","",IF($H1495&lt;&gt;"","Returned",IF(AND($G1495&lt;&gt;"",TODAY()&gt;$G1495),"Overdue","Out")))</f>
        <v/>
      </c>
      <c r="N1495" s="21">
        <f>IF(OR($A1495="",$G1495=""),"",MAX(0,IF($H1495="",TODAY(),$H1495)-$G1495))</f>
        <v/>
      </c>
    </row>
    <row r="1496">
      <c r="A1496" s="17" t="n"/>
      <c r="C1496" s="20">
        <f>IF($B1496="","",IFERROR(INDEX('Equipment register'!$B$2:$B$501,MATCH($B1496,'Equipment register'!$A$2:$A$501,0)),"Not in register"))</f>
        <v/>
      </c>
      <c r="G1496" s="17" t="n"/>
      <c r="H1496" s="17" t="n"/>
      <c r="L1496" s="21">
        <f>IF($A1496="","",IF($H1496="",TODAY(),$H1496)-$A1496)</f>
        <v/>
      </c>
      <c r="M1496" s="20">
        <f>IF($A1496="","",IF($H1496&lt;&gt;"","Returned",IF(AND($G1496&lt;&gt;"",TODAY()&gt;$G1496),"Overdue","Out")))</f>
        <v/>
      </c>
      <c r="N1496" s="21">
        <f>IF(OR($A1496="",$G1496=""),"",MAX(0,IF($H1496="",TODAY(),$H1496)-$G1496))</f>
        <v/>
      </c>
    </row>
    <row r="1497">
      <c r="A1497" s="17" t="n"/>
      <c r="C1497" s="20">
        <f>IF($B1497="","",IFERROR(INDEX('Equipment register'!$B$2:$B$501,MATCH($B1497,'Equipment register'!$A$2:$A$501,0)),"Not in register"))</f>
        <v/>
      </c>
      <c r="G1497" s="17" t="n"/>
      <c r="H1497" s="17" t="n"/>
      <c r="L1497" s="21">
        <f>IF($A1497="","",IF($H1497="",TODAY(),$H1497)-$A1497)</f>
        <v/>
      </c>
      <c r="M1497" s="20">
        <f>IF($A1497="","",IF($H1497&lt;&gt;"","Returned",IF(AND($G1497&lt;&gt;"",TODAY()&gt;$G1497),"Overdue","Out")))</f>
        <v/>
      </c>
      <c r="N1497" s="21">
        <f>IF(OR($A1497="",$G1497=""),"",MAX(0,IF($H1497="",TODAY(),$H1497)-$G1497))</f>
        <v/>
      </c>
    </row>
    <row r="1498">
      <c r="A1498" s="17" t="n"/>
      <c r="C1498" s="20">
        <f>IF($B1498="","",IFERROR(INDEX('Equipment register'!$B$2:$B$501,MATCH($B1498,'Equipment register'!$A$2:$A$501,0)),"Not in register"))</f>
        <v/>
      </c>
      <c r="G1498" s="17" t="n"/>
      <c r="H1498" s="17" t="n"/>
      <c r="L1498" s="21">
        <f>IF($A1498="","",IF($H1498="",TODAY(),$H1498)-$A1498)</f>
        <v/>
      </c>
      <c r="M1498" s="20">
        <f>IF($A1498="","",IF($H1498&lt;&gt;"","Returned",IF(AND($G1498&lt;&gt;"",TODAY()&gt;$G1498),"Overdue","Out")))</f>
        <v/>
      </c>
      <c r="N1498" s="21">
        <f>IF(OR($A1498="",$G1498=""),"",MAX(0,IF($H1498="",TODAY(),$H1498)-$G1498))</f>
        <v/>
      </c>
    </row>
    <row r="1499">
      <c r="A1499" s="17" t="n"/>
      <c r="C1499" s="20">
        <f>IF($B1499="","",IFERROR(INDEX('Equipment register'!$B$2:$B$501,MATCH($B1499,'Equipment register'!$A$2:$A$501,0)),"Not in register"))</f>
        <v/>
      </c>
      <c r="G1499" s="17" t="n"/>
      <c r="H1499" s="17" t="n"/>
      <c r="L1499" s="21">
        <f>IF($A1499="","",IF($H1499="",TODAY(),$H1499)-$A1499)</f>
        <v/>
      </c>
      <c r="M1499" s="20">
        <f>IF($A1499="","",IF($H1499&lt;&gt;"","Returned",IF(AND($G1499&lt;&gt;"",TODAY()&gt;$G1499),"Overdue","Out")))</f>
        <v/>
      </c>
      <c r="N1499" s="21">
        <f>IF(OR($A1499="",$G1499=""),"",MAX(0,IF($H1499="",TODAY(),$H1499)-$G1499))</f>
        <v/>
      </c>
    </row>
    <row r="1500">
      <c r="A1500" s="17" t="n"/>
      <c r="C1500" s="20">
        <f>IF($B1500="","",IFERROR(INDEX('Equipment register'!$B$2:$B$501,MATCH($B1500,'Equipment register'!$A$2:$A$501,0)),"Not in register"))</f>
        <v/>
      </c>
      <c r="G1500" s="17" t="n"/>
      <c r="H1500" s="17" t="n"/>
      <c r="L1500" s="21">
        <f>IF($A1500="","",IF($H1500="",TODAY(),$H1500)-$A1500)</f>
        <v/>
      </c>
      <c r="M1500" s="20">
        <f>IF($A1500="","",IF($H1500&lt;&gt;"","Returned",IF(AND($G1500&lt;&gt;"",TODAY()&gt;$G1500),"Overdue","Out")))</f>
        <v/>
      </c>
      <c r="N1500" s="21">
        <f>IF(OR($A1500="",$G1500=""),"",MAX(0,IF($H1500="",TODAY(),$H1500)-$G1500))</f>
        <v/>
      </c>
    </row>
    <row r="1501">
      <c r="A1501" s="17" t="n"/>
      <c r="C1501" s="20">
        <f>IF($B1501="","",IFERROR(INDEX('Equipment register'!$B$2:$B$501,MATCH($B1501,'Equipment register'!$A$2:$A$501,0)),"Not in register"))</f>
        <v/>
      </c>
      <c r="G1501" s="17" t="n"/>
      <c r="H1501" s="17" t="n"/>
      <c r="L1501" s="21">
        <f>IF($A1501="","",IF($H1501="",TODAY(),$H1501)-$A1501)</f>
        <v/>
      </c>
      <c r="M1501" s="20">
        <f>IF($A1501="","",IF($H1501&lt;&gt;"","Returned",IF(AND($G1501&lt;&gt;"",TODAY()&gt;$G1501),"Overdue","Out")))</f>
        <v/>
      </c>
      <c r="N1501" s="21">
        <f>IF(OR($A1501="",$G1501=""),"",MAX(0,IF($H1501="",TODAY(),$H1501)-$G1501))</f>
        <v/>
      </c>
    </row>
    <row r="1502">
      <c r="A1502" s="17" t="n"/>
      <c r="C1502" s="20">
        <f>IF($B1502="","",IFERROR(INDEX('Equipment register'!$B$2:$B$501,MATCH($B1502,'Equipment register'!$A$2:$A$501,0)),"Not in register"))</f>
        <v/>
      </c>
      <c r="G1502" s="17" t="n"/>
      <c r="H1502" s="17" t="n"/>
      <c r="L1502" s="21">
        <f>IF($A1502="","",IF($H1502="",TODAY(),$H1502)-$A1502)</f>
        <v/>
      </c>
      <c r="M1502" s="20">
        <f>IF($A1502="","",IF($H1502&lt;&gt;"","Returned",IF(AND($G1502&lt;&gt;"",TODAY()&gt;$G1502),"Overdue","Out")))</f>
        <v/>
      </c>
      <c r="N1502" s="21">
        <f>IF(OR($A1502="",$G1502=""),"",MAX(0,IF($H1502="",TODAY(),$H1502)-$G1502))</f>
        <v/>
      </c>
    </row>
    <row r="1503">
      <c r="A1503" s="17" t="n"/>
      <c r="C1503" s="20">
        <f>IF($B1503="","",IFERROR(INDEX('Equipment register'!$B$2:$B$501,MATCH($B1503,'Equipment register'!$A$2:$A$501,0)),"Not in register"))</f>
        <v/>
      </c>
      <c r="G1503" s="17" t="n"/>
      <c r="H1503" s="17" t="n"/>
      <c r="L1503" s="21">
        <f>IF($A1503="","",IF($H1503="",TODAY(),$H1503)-$A1503)</f>
        <v/>
      </c>
      <c r="M1503" s="20">
        <f>IF($A1503="","",IF($H1503&lt;&gt;"","Returned",IF(AND($G1503&lt;&gt;"",TODAY()&gt;$G1503),"Overdue","Out")))</f>
        <v/>
      </c>
      <c r="N1503" s="21">
        <f>IF(OR($A1503="",$G1503=""),"",MAX(0,IF($H1503="",TODAY(),$H1503)-$G1503))</f>
        <v/>
      </c>
    </row>
    <row r="1504">
      <c r="A1504" s="17" t="n"/>
      <c r="C1504" s="20">
        <f>IF($B1504="","",IFERROR(INDEX('Equipment register'!$B$2:$B$501,MATCH($B1504,'Equipment register'!$A$2:$A$501,0)),"Not in register"))</f>
        <v/>
      </c>
      <c r="G1504" s="17" t="n"/>
      <c r="H1504" s="17" t="n"/>
      <c r="L1504" s="21">
        <f>IF($A1504="","",IF($H1504="",TODAY(),$H1504)-$A1504)</f>
        <v/>
      </c>
      <c r="M1504" s="20">
        <f>IF($A1504="","",IF($H1504&lt;&gt;"","Returned",IF(AND($G1504&lt;&gt;"",TODAY()&gt;$G1504),"Overdue","Out")))</f>
        <v/>
      </c>
      <c r="N1504" s="21">
        <f>IF(OR($A1504="",$G1504=""),"",MAX(0,IF($H1504="",TODAY(),$H1504)-$G1504))</f>
        <v/>
      </c>
    </row>
    <row r="1505">
      <c r="A1505" s="17" t="n"/>
      <c r="C1505" s="20">
        <f>IF($B1505="","",IFERROR(INDEX('Equipment register'!$B$2:$B$501,MATCH($B1505,'Equipment register'!$A$2:$A$501,0)),"Not in register"))</f>
        <v/>
      </c>
      <c r="G1505" s="17" t="n"/>
      <c r="H1505" s="17" t="n"/>
      <c r="L1505" s="21">
        <f>IF($A1505="","",IF($H1505="",TODAY(),$H1505)-$A1505)</f>
        <v/>
      </c>
      <c r="M1505" s="20">
        <f>IF($A1505="","",IF($H1505&lt;&gt;"","Returned",IF(AND($G1505&lt;&gt;"",TODAY()&gt;$G1505),"Overdue","Out")))</f>
        <v/>
      </c>
      <c r="N1505" s="21">
        <f>IF(OR($A1505="",$G1505=""),"",MAX(0,IF($H1505="",TODAY(),$H1505)-$G1505))</f>
        <v/>
      </c>
    </row>
    <row r="1506">
      <c r="A1506" s="17" t="n"/>
      <c r="C1506" s="20">
        <f>IF($B1506="","",IFERROR(INDEX('Equipment register'!$B$2:$B$501,MATCH($B1506,'Equipment register'!$A$2:$A$501,0)),"Not in register"))</f>
        <v/>
      </c>
      <c r="G1506" s="17" t="n"/>
      <c r="H1506" s="17" t="n"/>
      <c r="L1506" s="21">
        <f>IF($A1506="","",IF($H1506="",TODAY(),$H1506)-$A1506)</f>
        <v/>
      </c>
      <c r="M1506" s="20">
        <f>IF($A1506="","",IF($H1506&lt;&gt;"","Returned",IF(AND($G1506&lt;&gt;"",TODAY()&gt;$G1506),"Overdue","Out")))</f>
        <v/>
      </c>
      <c r="N1506" s="21">
        <f>IF(OR($A1506="",$G1506=""),"",MAX(0,IF($H1506="",TODAY(),$H1506)-$G1506))</f>
        <v/>
      </c>
    </row>
    <row r="1507">
      <c r="A1507" s="17" t="n"/>
      <c r="C1507" s="20">
        <f>IF($B1507="","",IFERROR(INDEX('Equipment register'!$B$2:$B$501,MATCH($B1507,'Equipment register'!$A$2:$A$501,0)),"Not in register"))</f>
        <v/>
      </c>
      <c r="G1507" s="17" t="n"/>
      <c r="H1507" s="17" t="n"/>
      <c r="L1507" s="21">
        <f>IF($A1507="","",IF($H1507="",TODAY(),$H1507)-$A1507)</f>
        <v/>
      </c>
      <c r="M1507" s="20">
        <f>IF($A1507="","",IF($H1507&lt;&gt;"","Returned",IF(AND($G1507&lt;&gt;"",TODAY()&gt;$G1507),"Overdue","Out")))</f>
        <v/>
      </c>
      <c r="N1507" s="21">
        <f>IF(OR($A1507="",$G1507=""),"",MAX(0,IF($H1507="",TODAY(),$H1507)-$G1507))</f>
        <v/>
      </c>
    </row>
    <row r="1508">
      <c r="A1508" s="17" t="n"/>
      <c r="C1508" s="20">
        <f>IF($B1508="","",IFERROR(INDEX('Equipment register'!$B$2:$B$501,MATCH($B1508,'Equipment register'!$A$2:$A$501,0)),"Not in register"))</f>
        <v/>
      </c>
      <c r="G1508" s="17" t="n"/>
      <c r="H1508" s="17" t="n"/>
      <c r="L1508" s="21">
        <f>IF($A1508="","",IF($H1508="",TODAY(),$H1508)-$A1508)</f>
        <v/>
      </c>
      <c r="M1508" s="20">
        <f>IF($A1508="","",IF($H1508&lt;&gt;"","Returned",IF(AND($G1508&lt;&gt;"",TODAY()&gt;$G1508),"Overdue","Out")))</f>
        <v/>
      </c>
      <c r="N1508" s="21">
        <f>IF(OR($A1508="",$G1508=""),"",MAX(0,IF($H1508="",TODAY(),$H1508)-$G1508))</f>
        <v/>
      </c>
    </row>
    <row r="1509">
      <c r="A1509" s="17" t="n"/>
      <c r="C1509" s="20">
        <f>IF($B1509="","",IFERROR(INDEX('Equipment register'!$B$2:$B$501,MATCH($B1509,'Equipment register'!$A$2:$A$501,0)),"Not in register"))</f>
        <v/>
      </c>
      <c r="G1509" s="17" t="n"/>
      <c r="H1509" s="17" t="n"/>
      <c r="L1509" s="21">
        <f>IF($A1509="","",IF($H1509="",TODAY(),$H1509)-$A1509)</f>
        <v/>
      </c>
      <c r="M1509" s="20">
        <f>IF($A1509="","",IF($H1509&lt;&gt;"","Returned",IF(AND($G1509&lt;&gt;"",TODAY()&gt;$G1509),"Overdue","Out")))</f>
        <v/>
      </c>
      <c r="N1509" s="21">
        <f>IF(OR($A1509="",$G1509=""),"",MAX(0,IF($H1509="",TODAY(),$H1509)-$G1509))</f>
        <v/>
      </c>
    </row>
    <row r="1510">
      <c r="A1510" s="17" t="n"/>
      <c r="C1510" s="20">
        <f>IF($B1510="","",IFERROR(INDEX('Equipment register'!$B$2:$B$501,MATCH($B1510,'Equipment register'!$A$2:$A$501,0)),"Not in register"))</f>
        <v/>
      </c>
      <c r="G1510" s="17" t="n"/>
      <c r="H1510" s="17" t="n"/>
      <c r="L1510" s="21">
        <f>IF($A1510="","",IF($H1510="",TODAY(),$H1510)-$A1510)</f>
        <v/>
      </c>
      <c r="M1510" s="20">
        <f>IF($A1510="","",IF($H1510&lt;&gt;"","Returned",IF(AND($G1510&lt;&gt;"",TODAY()&gt;$G1510),"Overdue","Out")))</f>
        <v/>
      </c>
      <c r="N1510" s="21">
        <f>IF(OR($A1510="",$G1510=""),"",MAX(0,IF($H1510="",TODAY(),$H1510)-$G1510))</f>
        <v/>
      </c>
    </row>
    <row r="1511">
      <c r="A1511" s="17" t="n"/>
      <c r="C1511" s="20">
        <f>IF($B1511="","",IFERROR(INDEX('Equipment register'!$B$2:$B$501,MATCH($B1511,'Equipment register'!$A$2:$A$501,0)),"Not in register"))</f>
        <v/>
      </c>
      <c r="G1511" s="17" t="n"/>
      <c r="H1511" s="17" t="n"/>
      <c r="L1511" s="21">
        <f>IF($A1511="","",IF($H1511="",TODAY(),$H1511)-$A1511)</f>
        <v/>
      </c>
      <c r="M1511" s="20">
        <f>IF($A1511="","",IF($H1511&lt;&gt;"","Returned",IF(AND($G1511&lt;&gt;"",TODAY()&gt;$G1511),"Overdue","Out")))</f>
        <v/>
      </c>
      <c r="N1511" s="21">
        <f>IF(OR($A1511="",$G1511=""),"",MAX(0,IF($H1511="",TODAY(),$H1511)-$G1511))</f>
        <v/>
      </c>
    </row>
    <row r="1512">
      <c r="A1512" s="17" t="n"/>
      <c r="C1512" s="20">
        <f>IF($B1512="","",IFERROR(INDEX('Equipment register'!$B$2:$B$501,MATCH($B1512,'Equipment register'!$A$2:$A$501,0)),"Not in register"))</f>
        <v/>
      </c>
      <c r="G1512" s="17" t="n"/>
      <c r="H1512" s="17" t="n"/>
      <c r="L1512" s="21">
        <f>IF($A1512="","",IF($H1512="",TODAY(),$H1512)-$A1512)</f>
        <v/>
      </c>
      <c r="M1512" s="20">
        <f>IF($A1512="","",IF($H1512&lt;&gt;"","Returned",IF(AND($G1512&lt;&gt;"",TODAY()&gt;$G1512),"Overdue","Out")))</f>
        <v/>
      </c>
      <c r="N1512" s="21">
        <f>IF(OR($A1512="",$G1512=""),"",MAX(0,IF($H1512="",TODAY(),$H1512)-$G1512))</f>
        <v/>
      </c>
    </row>
    <row r="1513">
      <c r="A1513" s="17" t="n"/>
      <c r="C1513" s="20">
        <f>IF($B1513="","",IFERROR(INDEX('Equipment register'!$B$2:$B$501,MATCH($B1513,'Equipment register'!$A$2:$A$501,0)),"Not in register"))</f>
        <v/>
      </c>
      <c r="G1513" s="17" t="n"/>
      <c r="H1513" s="17" t="n"/>
      <c r="L1513" s="21">
        <f>IF($A1513="","",IF($H1513="",TODAY(),$H1513)-$A1513)</f>
        <v/>
      </c>
      <c r="M1513" s="20">
        <f>IF($A1513="","",IF($H1513&lt;&gt;"","Returned",IF(AND($G1513&lt;&gt;"",TODAY()&gt;$G1513),"Overdue","Out")))</f>
        <v/>
      </c>
      <c r="N1513" s="21">
        <f>IF(OR($A1513="",$G1513=""),"",MAX(0,IF($H1513="",TODAY(),$H1513)-$G1513))</f>
        <v/>
      </c>
    </row>
    <row r="1514">
      <c r="A1514" s="17" t="n"/>
      <c r="C1514" s="20">
        <f>IF($B1514="","",IFERROR(INDEX('Equipment register'!$B$2:$B$501,MATCH($B1514,'Equipment register'!$A$2:$A$501,0)),"Not in register"))</f>
        <v/>
      </c>
      <c r="G1514" s="17" t="n"/>
      <c r="H1514" s="17" t="n"/>
      <c r="L1514" s="21">
        <f>IF($A1514="","",IF($H1514="",TODAY(),$H1514)-$A1514)</f>
        <v/>
      </c>
      <c r="M1514" s="20">
        <f>IF($A1514="","",IF($H1514&lt;&gt;"","Returned",IF(AND($G1514&lt;&gt;"",TODAY()&gt;$G1514),"Overdue","Out")))</f>
        <v/>
      </c>
      <c r="N1514" s="21">
        <f>IF(OR($A1514="",$G1514=""),"",MAX(0,IF($H1514="",TODAY(),$H1514)-$G1514))</f>
        <v/>
      </c>
    </row>
    <row r="1515">
      <c r="A1515" s="17" t="n"/>
      <c r="C1515" s="20">
        <f>IF($B1515="","",IFERROR(INDEX('Equipment register'!$B$2:$B$501,MATCH($B1515,'Equipment register'!$A$2:$A$501,0)),"Not in register"))</f>
        <v/>
      </c>
      <c r="G1515" s="17" t="n"/>
      <c r="H1515" s="17" t="n"/>
      <c r="L1515" s="21">
        <f>IF($A1515="","",IF($H1515="",TODAY(),$H1515)-$A1515)</f>
        <v/>
      </c>
      <c r="M1515" s="20">
        <f>IF($A1515="","",IF($H1515&lt;&gt;"","Returned",IF(AND($G1515&lt;&gt;"",TODAY()&gt;$G1515),"Overdue","Out")))</f>
        <v/>
      </c>
      <c r="N1515" s="21">
        <f>IF(OR($A1515="",$G1515=""),"",MAX(0,IF($H1515="",TODAY(),$H1515)-$G1515))</f>
        <v/>
      </c>
    </row>
    <row r="1516">
      <c r="A1516" s="17" t="n"/>
      <c r="C1516" s="20">
        <f>IF($B1516="","",IFERROR(INDEX('Equipment register'!$B$2:$B$501,MATCH($B1516,'Equipment register'!$A$2:$A$501,0)),"Not in register"))</f>
        <v/>
      </c>
      <c r="G1516" s="17" t="n"/>
      <c r="H1516" s="17" t="n"/>
      <c r="L1516" s="21">
        <f>IF($A1516="","",IF($H1516="",TODAY(),$H1516)-$A1516)</f>
        <v/>
      </c>
      <c r="M1516" s="20">
        <f>IF($A1516="","",IF($H1516&lt;&gt;"","Returned",IF(AND($G1516&lt;&gt;"",TODAY()&gt;$G1516),"Overdue","Out")))</f>
        <v/>
      </c>
      <c r="N1516" s="21">
        <f>IF(OR($A1516="",$G1516=""),"",MAX(0,IF($H1516="",TODAY(),$H1516)-$G1516))</f>
        <v/>
      </c>
    </row>
    <row r="1517">
      <c r="A1517" s="17" t="n"/>
      <c r="C1517" s="20">
        <f>IF($B1517="","",IFERROR(INDEX('Equipment register'!$B$2:$B$501,MATCH($B1517,'Equipment register'!$A$2:$A$501,0)),"Not in register"))</f>
        <v/>
      </c>
      <c r="G1517" s="17" t="n"/>
      <c r="H1517" s="17" t="n"/>
      <c r="L1517" s="21">
        <f>IF($A1517="","",IF($H1517="",TODAY(),$H1517)-$A1517)</f>
        <v/>
      </c>
      <c r="M1517" s="20">
        <f>IF($A1517="","",IF($H1517&lt;&gt;"","Returned",IF(AND($G1517&lt;&gt;"",TODAY()&gt;$G1517),"Overdue","Out")))</f>
        <v/>
      </c>
      <c r="N1517" s="21">
        <f>IF(OR($A1517="",$G1517=""),"",MAX(0,IF($H1517="",TODAY(),$H1517)-$G1517))</f>
        <v/>
      </c>
    </row>
    <row r="1518">
      <c r="A1518" s="17" t="n"/>
      <c r="C1518" s="20">
        <f>IF($B1518="","",IFERROR(INDEX('Equipment register'!$B$2:$B$501,MATCH($B1518,'Equipment register'!$A$2:$A$501,0)),"Not in register"))</f>
        <v/>
      </c>
      <c r="G1518" s="17" t="n"/>
      <c r="H1518" s="17" t="n"/>
      <c r="L1518" s="21">
        <f>IF($A1518="","",IF($H1518="",TODAY(),$H1518)-$A1518)</f>
        <v/>
      </c>
      <c r="M1518" s="20">
        <f>IF($A1518="","",IF($H1518&lt;&gt;"","Returned",IF(AND($G1518&lt;&gt;"",TODAY()&gt;$G1518),"Overdue","Out")))</f>
        <v/>
      </c>
      <c r="N1518" s="21">
        <f>IF(OR($A1518="",$G1518=""),"",MAX(0,IF($H1518="",TODAY(),$H1518)-$G1518))</f>
        <v/>
      </c>
    </row>
    <row r="1519">
      <c r="A1519" s="17" t="n"/>
      <c r="C1519" s="20">
        <f>IF($B1519="","",IFERROR(INDEX('Equipment register'!$B$2:$B$501,MATCH($B1519,'Equipment register'!$A$2:$A$501,0)),"Not in register"))</f>
        <v/>
      </c>
      <c r="G1519" s="17" t="n"/>
      <c r="H1519" s="17" t="n"/>
      <c r="L1519" s="21">
        <f>IF($A1519="","",IF($H1519="",TODAY(),$H1519)-$A1519)</f>
        <v/>
      </c>
      <c r="M1519" s="20">
        <f>IF($A1519="","",IF($H1519&lt;&gt;"","Returned",IF(AND($G1519&lt;&gt;"",TODAY()&gt;$G1519),"Overdue","Out")))</f>
        <v/>
      </c>
      <c r="N1519" s="21">
        <f>IF(OR($A1519="",$G1519=""),"",MAX(0,IF($H1519="",TODAY(),$H1519)-$G1519))</f>
        <v/>
      </c>
    </row>
    <row r="1520">
      <c r="A1520" s="17" t="n"/>
      <c r="C1520" s="20">
        <f>IF($B1520="","",IFERROR(INDEX('Equipment register'!$B$2:$B$501,MATCH($B1520,'Equipment register'!$A$2:$A$501,0)),"Not in register"))</f>
        <v/>
      </c>
      <c r="G1520" s="17" t="n"/>
      <c r="H1520" s="17" t="n"/>
      <c r="L1520" s="21">
        <f>IF($A1520="","",IF($H1520="",TODAY(),$H1520)-$A1520)</f>
        <v/>
      </c>
      <c r="M1520" s="20">
        <f>IF($A1520="","",IF($H1520&lt;&gt;"","Returned",IF(AND($G1520&lt;&gt;"",TODAY()&gt;$G1520),"Overdue","Out")))</f>
        <v/>
      </c>
      <c r="N1520" s="21">
        <f>IF(OR($A1520="",$G1520=""),"",MAX(0,IF($H1520="",TODAY(),$H1520)-$G1520))</f>
        <v/>
      </c>
    </row>
    <row r="1521">
      <c r="A1521" s="17" t="n"/>
      <c r="C1521" s="20">
        <f>IF($B1521="","",IFERROR(INDEX('Equipment register'!$B$2:$B$501,MATCH($B1521,'Equipment register'!$A$2:$A$501,0)),"Not in register"))</f>
        <v/>
      </c>
      <c r="G1521" s="17" t="n"/>
      <c r="H1521" s="17" t="n"/>
      <c r="L1521" s="21">
        <f>IF($A1521="","",IF($H1521="",TODAY(),$H1521)-$A1521)</f>
        <v/>
      </c>
      <c r="M1521" s="20">
        <f>IF($A1521="","",IF($H1521&lt;&gt;"","Returned",IF(AND($G1521&lt;&gt;"",TODAY()&gt;$G1521),"Overdue","Out")))</f>
        <v/>
      </c>
      <c r="N1521" s="21">
        <f>IF(OR($A1521="",$G1521=""),"",MAX(0,IF($H1521="",TODAY(),$H1521)-$G1521))</f>
        <v/>
      </c>
    </row>
    <row r="1522">
      <c r="A1522" s="17" t="n"/>
      <c r="C1522" s="20">
        <f>IF($B1522="","",IFERROR(INDEX('Equipment register'!$B$2:$B$501,MATCH($B1522,'Equipment register'!$A$2:$A$501,0)),"Not in register"))</f>
        <v/>
      </c>
      <c r="G1522" s="17" t="n"/>
      <c r="H1522" s="17" t="n"/>
      <c r="L1522" s="21">
        <f>IF($A1522="","",IF($H1522="",TODAY(),$H1522)-$A1522)</f>
        <v/>
      </c>
      <c r="M1522" s="20">
        <f>IF($A1522="","",IF($H1522&lt;&gt;"","Returned",IF(AND($G1522&lt;&gt;"",TODAY()&gt;$G1522),"Overdue","Out")))</f>
        <v/>
      </c>
      <c r="N1522" s="21">
        <f>IF(OR($A1522="",$G1522=""),"",MAX(0,IF($H1522="",TODAY(),$H1522)-$G1522))</f>
        <v/>
      </c>
    </row>
    <row r="1523">
      <c r="A1523" s="17" t="n"/>
      <c r="C1523" s="20">
        <f>IF($B1523="","",IFERROR(INDEX('Equipment register'!$B$2:$B$501,MATCH($B1523,'Equipment register'!$A$2:$A$501,0)),"Not in register"))</f>
        <v/>
      </c>
      <c r="G1523" s="17" t="n"/>
      <c r="H1523" s="17" t="n"/>
      <c r="L1523" s="21">
        <f>IF($A1523="","",IF($H1523="",TODAY(),$H1523)-$A1523)</f>
        <v/>
      </c>
      <c r="M1523" s="20">
        <f>IF($A1523="","",IF($H1523&lt;&gt;"","Returned",IF(AND($G1523&lt;&gt;"",TODAY()&gt;$G1523),"Overdue","Out")))</f>
        <v/>
      </c>
      <c r="N1523" s="21">
        <f>IF(OR($A1523="",$G1523=""),"",MAX(0,IF($H1523="",TODAY(),$H1523)-$G1523))</f>
        <v/>
      </c>
    </row>
    <row r="1524">
      <c r="A1524" s="17" t="n"/>
      <c r="C1524" s="20">
        <f>IF($B1524="","",IFERROR(INDEX('Equipment register'!$B$2:$B$501,MATCH($B1524,'Equipment register'!$A$2:$A$501,0)),"Not in register"))</f>
        <v/>
      </c>
      <c r="G1524" s="17" t="n"/>
      <c r="H1524" s="17" t="n"/>
      <c r="L1524" s="21">
        <f>IF($A1524="","",IF($H1524="",TODAY(),$H1524)-$A1524)</f>
        <v/>
      </c>
      <c r="M1524" s="20">
        <f>IF($A1524="","",IF($H1524&lt;&gt;"","Returned",IF(AND($G1524&lt;&gt;"",TODAY()&gt;$G1524),"Overdue","Out")))</f>
        <v/>
      </c>
      <c r="N1524" s="21">
        <f>IF(OR($A1524="",$G1524=""),"",MAX(0,IF($H1524="",TODAY(),$H1524)-$G1524))</f>
        <v/>
      </c>
    </row>
    <row r="1525">
      <c r="A1525" s="17" t="n"/>
      <c r="C1525" s="20">
        <f>IF($B1525="","",IFERROR(INDEX('Equipment register'!$B$2:$B$501,MATCH($B1525,'Equipment register'!$A$2:$A$501,0)),"Not in register"))</f>
        <v/>
      </c>
      <c r="G1525" s="17" t="n"/>
      <c r="H1525" s="17" t="n"/>
      <c r="L1525" s="21">
        <f>IF($A1525="","",IF($H1525="",TODAY(),$H1525)-$A1525)</f>
        <v/>
      </c>
      <c r="M1525" s="20">
        <f>IF($A1525="","",IF($H1525&lt;&gt;"","Returned",IF(AND($G1525&lt;&gt;"",TODAY()&gt;$G1525),"Overdue","Out")))</f>
        <v/>
      </c>
      <c r="N1525" s="21">
        <f>IF(OR($A1525="",$G1525=""),"",MAX(0,IF($H1525="",TODAY(),$H1525)-$G1525))</f>
        <v/>
      </c>
    </row>
    <row r="1526">
      <c r="A1526" s="17" t="n"/>
      <c r="C1526" s="20">
        <f>IF($B1526="","",IFERROR(INDEX('Equipment register'!$B$2:$B$501,MATCH($B1526,'Equipment register'!$A$2:$A$501,0)),"Not in register"))</f>
        <v/>
      </c>
      <c r="G1526" s="17" t="n"/>
      <c r="H1526" s="17" t="n"/>
      <c r="L1526" s="21">
        <f>IF($A1526="","",IF($H1526="",TODAY(),$H1526)-$A1526)</f>
        <v/>
      </c>
      <c r="M1526" s="20">
        <f>IF($A1526="","",IF($H1526&lt;&gt;"","Returned",IF(AND($G1526&lt;&gt;"",TODAY()&gt;$G1526),"Overdue","Out")))</f>
        <v/>
      </c>
      <c r="N1526" s="21">
        <f>IF(OR($A1526="",$G1526=""),"",MAX(0,IF($H1526="",TODAY(),$H1526)-$G1526))</f>
        <v/>
      </c>
    </row>
    <row r="1527">
      <c r="A1527" s="17" t="n"/>
      <c r="C1527" s="20">
        <f>IF($B1527="","",IFERROR(INDEX('Equipment register'!$B$2:$B$501,MATCH($B1527,'Equipment register'!$A$2:$A$501,0)),"Not in register"))</f>
        <v/>
      </c>
      <c r="G1527" s="17" t="n"/>
      <c r="H1527" s="17" t="n"/>
      <c r="L1527" s="21">
        <f>IF($A1527="","",IF($H1527="",TODAY(),$H1527)-$A1527)</f>
        <v/>
      </c>
      <c r="M1527" s="20">
        <f>IF($A1527="","",IF($H1527&lt;&gt;"","Returned",IF(AND($G1527&lt;&gt;"",TODAY()&gt;$G1527),"Overdue","Out")))</f>
        <v/>
      </c>
      <c r="N1527" s="21">
        <f>IF(OR($A1527="",$G1527=""),"",MAX(0,IF($H1527="",TODAY(),$H1527)-$G1527))</f>
        <v/>
      </c>
    </row>
    <row r="1528">
      <c r="A1528" s="17" t="n"/>
      <c r="C1528" s="20">
        <f>IF($B1528="","",IFERROR(INDEX('Equipment register'!$B$2:$B$501,MATCH($B1528,'Equipment register'!$A$2:$A$501,0)),"Not in register"))</f>
        <v/>
      </c>
      <c r="G1528" s="17" t="n"/>
      <c r="H1528" s="17" t="n"/>
      <c r="L1528" s="21">
        <f>IF($A1528="","",IF($H1528="",TODAY(),$H1528)-$A1528)</f>
        <v/>
      </c>
      <c r="M1528" s="20">
        <f>IF($A1528="","",IF($H1528&lt;&gt;"","Returned",IF(AND($G1528&lt;&gt;"",TODAY()&gt;$G1528),"Overdue","Out")))</f>
        <v/>
      </c>
      <c r="N1528" s="21">
        <f>IF(OR($A1528="",$G1528=""),"",MAX(0,IF($H1528="",TODAY(),$H1528)-$G1528))</f>
        <v/>
      </c>
    </row>
    <row r="1529">
      <c r="A1529" s="17" t="n"/>
      <c r="C1529" s="20">
        <f>IF($B1529="","",IFERROR(INDEX('Equipment register'!$B$2:$B$501,MATCH($B1529,'Equipment register'!$A$2:$A$501,0)),"Not in register"))</f>
        <v/>
      </c>
      <c r="G1529" s="17" t="n"/>
      <c r="H1529" s="17" t="n"/>
      <c r="L1529" s="21">
        <f>IF($A1529="","",IF($H1529="",TODAY(),$H1529)-$A1529)</f>
        <v/>
      </c>
      <c r="M1529" s="20">
        <f>IF($A1529="","",IF($H1529&lt;&gt;"","Returned",IF(AND($G1529&lt;&gt;"",TODAY()&gt;$G1529),"Overdue","Out")))</f>
        <v/>
      </c>
      <c r="N1529" s="21">
        <f>IF(OR($A1529="",$G1529=""),"",MAX(0,IF($H1529="",TODAY(),$H1529)-$G1529))</f>
        <v/>
      </c>
    </row>
    <row r="1530">
      <c r="A1530" s="17" t="n"/>
      <c r="C1530" s="20">
        <f>IF($B1530="","",IFERROR(INDEX('Equipment register'!$B$2:$B$501,MATCH($B1530,'Equipment register'!$A$2:$A$501,0)),"Not in register"))</f>
        <v/>
      </c>
      <c r="G1530" s="17" t="n"/>
      <c r="H1530" s="17" t="n"/>
      <c r="L1530" s="21">
        <f>IF($A1530="","",IF($H1530="",TODAY(),$H1530)-$A1530)</f>
        <v/>
      </c>
      <c r="M1530" s="20">
        <f>IF($A1530="","",IF($H1530&lt;&gt;"","Returned",IF(AND($G1530&lt;&gt;"",TODAY()&gt;$G1530),"Overdue","Out")))</f>
        <v/>
      </c>
      <c r="N1530" s="21">
        <f>IF(OR($A1530="",$G1530=""),"",MAX(0,IF($H1530="",TODAY(),$H1530)-$G1530))</f>
        <v/>
      </c>
    </row>
    <row r="1531">
      <c r="A1531" s="17" t="n"/>
      <c r="C1531" s="20">
        <f>IF($B1531="","",IFERROR(INDEX('Equipment register'!$B$2:$B$501,MATCH($B1531,'Equipment register'!$A$2:$A$501,0)),"Not in register"))</f>
        <v/>
      </c>
      <c r="G1531" s="17" t="n"/>
      <c r="H1531" s="17" t="n"/>
      <c r="L1531" s="21">
        <f>IF($A1531="","",IF($H1531="",TODAY(),$H1531)-$A1531)</f>
        <v/>
      </c>
      <c r="M1531" s="20">
        <f>IF($A1531="","",IF($H1531&lt;&gt;"","Returned",IF(AND($G1531&lt;&gt;"",TODAY()&gt;$G1531),"Overdue","Out")))</f>
        <v/>
      </c>
      <c r="N1531" s="21">
        <f>IF(OR($A1531="",$G1531=""),"",MAX(0,IF($H1531="",TODAY(),$H1531)-$G1531))</f>
        <v/>
      </c>
    </row>
    <row r="1532">
      <c r="A1532" s="17" t="n"/>
      <c r="C1532" s="20">
        <f>IF($B1532="","",IFERROR(INDEX('Equipment register'!$B$2:$B$501,MATCH($B1532,'Equipment register'!$A$2:$A$501,0)),"Not in register"))</f>
        <v/>
      </c>
      <c r="G1532" s="17" t="n"/>
      <c r="H1532" s="17" t="n"/>
      <c r="L1532" s="21">
        <f>IF($A1532="","",IF($H1532="",TODAY(),$H1532)-$A1532)</f>
        <v/>
      </c>
      <c r="M1532" s="20">
        <f>IF($A1532="","",IF($H1532&lt;&gt;"","Returned",IF(AND($G1532&lt;&gt;"",TODAY()&gt;$G1532),"Overdue","Out")))</f>
        <v/>
      </c>
      <c r="N1532" s="21">
        <f>IF(OR($A1532="",$G1532=""),"",MAX(0,IF($H1532="",TODAY(),$H1532)-$G1532))</f>
        <v/>
      </c>
    </row>
    <row r="1533">
      <c r="A1533" s="17" t="n"/>
      <c r="C1533" s="20">
        <f>IF($B1533="","",IFERROR(INDEX('Equipment register'!$B$2:$B$501,MATCH($B1533,'Equipment register'!$A$2:$A$501,0)),"Not in register"))</f>
        <v/>
      </c>
      <c r="G1533" s="17" t="n"/>
      <c r="H1533" s="17" t="n"/>
      <c r="L1533" s="21">
        <f>IF($A1533="","",IF($H1533="",TODAY(),$H1533)-$A1533)</f>
        <v/>
      </c>
      <c r="M1533" s="20">
        <f>IF($A1533="","",IF($H1533&lt;&gt;"","Returned",IF(AND($G1533&lt;&gt;"",TODAY()&gt;$G1533),"Overdue","Out")))</f>
        <v/>
      </c>
      <c r="N1533" s="21">
        <f>IF(OR($A1533="",$G1533=""),"",MAX(0,IF($H1533="",TODAY(),$H1533)-$G1533))</f>
        <v/>
      </c>
    </row>
    <row r="1534">
      <c r="A1534" s="17" t="n"/>
      <c r="C1534" s="20">
        <f>IF($B1534="","",IFERROR(INDEX('Equipment register'!$B$2:$B$501,MATCH($B1534,'Equipment register'!$A$2:$A$501,0)),"Not in register"))</f>
        <v/>
      </c>
      <c r="G1534" s="17" t="n"/>
      <c r="H1534" s="17" t="n"/>
      <c r="L1534" s="21">
        <f>IF($A1534="","",IF($H1534="",TODAY(),$H1534)-$A1534)</f>
        <v/>
      </c>
      <c r="M1534" s="20">
        <f>IF($A1534="","",IF($H1534&lt;&gt;"","Returned",IF(AND($G1534&lt;&gt;"",TODAY()&gt;$G1534),"Overdue","Out")))</f>
        <v/>
      </c>
      <c r="N1534" s="21">
        <f>IF(OR($A1534="",$G1534=""),"",MAX(0,IF($H1534="",TODAY(),$H1534)-$G1534))</f>
        <v/>
      </c>
    </row>
    <row r="1535">
      <c r="A1535" s="17" t="n"/>
      <c r="C1535" s="20">
        <f>IF($B1535="","",IFERROR(INDEX('Equipment register'!$B$2:$B$501,MATCH($B1535,'Equipment register'!$A$2:$A$501,0)),"Not in register"))</f>
        <v/>
      </c>
      <c r="G1535" s="17" t="n"/>
      <c r="H1535" s="17" t="n"/>
      <c r="L1535" s="21">
        <f>IF($A1535="","",IF($H1535="",TODAY(),$H1535)-$A1535)</f>
        <v/>
      </c>
      <c r="M1535" s="20">
        <f>IF($A1535="","",IF($H1535&lt;&gt;"","Returned",IF(AND($G1535&lt;&gt;"",TODAY()&gt;$G1535),"Overdue","Out")))</f>
        <v/>
      </c>
      <c r="N1535" s="21">
        <f>IF(OR($A1535="",$G1535=""),"",MAX(0,IF($H1535="",TODAY(),$H1535)-$G1535))</f>
        <v/>
      </c>
    </row>
    <row r="1536">
      <c r="A1536" s="17" t="n"/>
      <c r="C1536" s="20">
        <f>IF($B1536="","",IFERROR(INDEX('Equipment register'!$B$2:$B$501,MATCH($B1536,'Equipment register'!$A$2:$A$501,0)),"Not in register"))</f>
        <v/>
      </c>
      <c r="G1536" s="17" t="n"/>
      <c r="H1536" s="17" t="n"/>
      <c r="L1536" s="21">
        <f>IF($A1536="","",IF($H1536="",TODAY(),$H1536)-$A1536)</f>
        <v/>
      </c>
      <c r="M1536" s="20">
        <f>IF($A1536="","",IF($H1536&lt;&gt;"","Returned",IF(AND($G1536&lt;&gt;"",TODAY()&gt;$G1536),"Overdue","Out")))</f>
        <v/>
      </c>
      <c r="N1536" s="21">
        <f>IF(OR($A1536="",$G1536=""),"",MAX(0,IF($H1536="",TODAY(),$H1536)-$G1536))</f>
        <v/>
      </c>
    </row>
    <row r="1537">
      <c r="A1537" s="17" t="n"/>
      <c r="C1537" s="20">
        <f>IF($B1537="","",IFERROR(INDEX('Equipment register'!$B$2:$B$501,MATCH($B1537,'Equipment register'!$A$2:$A$501,0)),"Not in register"))</f>
        <v/>
      </c>
      <c r="G1537" s="17" t="n"/>
      <c r="H1537" s="17" t="n"/>
      <c r="L1537" s="21">
        <f>IF($A1537="","",IF($H1537="",TODAY(),$H1537)-$A1537)</f>
        <v/>
      </c>
      <c r="M1537" s="20">
        <f>IF($A1537="","",IF($H1537&lt;&gt;"","Returned",IF(AND($G1537&lt;&gt;"",TODAY()&gt;$G1537),"Overdue","Out")))</f>
        <v/>
      </c>
      <c r="N1537" s="21">
        <f>IF(OR($A1537="",$G1537=""),"",MAX(0,IF($H1537="",TODAY(),$H1537)-$G1537))</f>
        <v/>
      </c>
    </row>
    <row r="1538">
      <c r="A1538" s="17" t="n"/>
      <c r="C1538" s="20">
        <f>IF($B1538="","",IFERROR(INDEX('Equipment register'!$B$2:$B$501,MATCH($B1538,'Equipment register'!$A$2:$A$501,0)),"Not in register"))</f>
        <v/>
      </c>
      <c r="G1538" s="17" t="n"/>
      <c r="H1538" s="17" t="n"/>
      <c r="L1538" s="21">
        <f>IF($A1538="","",IF($H1538="",TODAY(),$H1538)-$A1538)</f>
        <v/>
      </c>
      <c r="M1538" s="20">
        <f>IF($A1538="","",IF($H1538&lt;&gt;"","Returned",IF(AND($G1538&lt;&gt;"",TODAY()&gt;$G1538),"Overdue","Out")))</f>
        <v/>
      </c>
      <c r="N1538" s="21">
        <f>IF(OR($A1538="",$G1538=""),"",MAX(0,IF($H1538="",TODAY(),$H1538)-$G1538))</f>
        <v/>
      </c>
    </row>
    <row r="1539">
      <c r="A1539" s="17" t="n"/>
      <c r="C1539" s="20">
        <f>IF($B1539="","",IFERROR(INDEX('Equipment register'!$B$2:$B$501,MATCH($B1539,'Equipment register'!$A$2:$A$501,0)),"Not in register"))</f>
        <v/>
      </c>
      <c r="G1539" s="17" t="n"/>
      <c r="H1539" s="17" t="n"/>
      <c r="L1539" s="21">
        <f>IF($A1539="","",IF($H1539="",TODAY(),$H1539)-$A1539)</f>
        <v/>
      </c>
      <c r="M1539" s="20">
        <f>IF($A1539="","",IF($H1539&lt;&gt;"","Returned",IF(AND($G1539&lt;&gt;"",TODAY()&gt;$G1539),"Overdue","Out")))</f>
        <v/>
      </c>
      <c r="N1539" s="21">
        <f>IF(OR($A1539="",$G1539=""),"",MAX(0,IF($H1539="",TODAY(),$H1539)-$G1539))</f>
        <v/>
      </c>
    </row>
    <row r="1540">
      <c r="A1540" s="17" t="n"/>
      <c r="C1540" s="20">
        <f>IF($B1540="","",IFERROR(INDEX('Equipment register'!$B$2:$B$501,MATCH($B1540,'Equipment register'!$A$2:$A$501,0)),"Not in register"))</f>
        <v/>
      </c>
      <c r="G1540" s="17" t="n"/>
      <c r="H1540" s="17" t="n"/>
      <c r="L1540" s="21">
        <f>IF($A1540="","",IF($H1540="",TODAY(),$H1540)-$A1540)</f>
        <v/>
      </c>
      <c r="M1540" s="20">
        <f>IF($A1540="","",IF($H1540&lt;&gt;"","Returned",IF(AND($G1540&lt;&gt;"",TODAY()&gt;$G1540),"Overdue","Out")))</f>
        <v/>
      </c>
      <c r="N1540" s="21">
        <f>IF(OR($A1540="",$G1540=""),"",MAX(0,IF($H1540="",TODAY(),$H1540)-$G1540))</f>
        <v/>
      </c>
    </row>
    <row r="1541">
      <c r="A1541" s="17" t="n"/>
      <c r="C1541" s="20">
        <f>IF($B1541="","",IFERROR(INDEX('Equipment register'!$B$2:$B$501,MATCH($B1541,'Equipment register'!$A$2:$A$501,0)),"Not in register"))</f>
        <v/>
      </c>
      <c r="G1541" s="17" t="n"/>
      <c r="H1541" s="17" t="n"/>
      <c r="L1541" s="21">
        <f>IF($A1541="","",IF($H1541="",TODAY(),$H1541)-$A1541)</f>
        <v/>
      </c>
      <c r="M1541" s="20">
        <f>IF($A1541="","",IF($H1541&lt;&gt;"","Returned",IF(AND($G1541&lt;&gt;"",TODAY()&gt;$G1541),"Overdue","Out")))</f>
        <v/>
      </c>
      <c r="N1541" s="21">
        <f>IF(OR($A1541="",$G1541=""),"",MAX(0,IF($H1541="",TODAY(),$H1541)-$G1541))</f>
        <v/>
      </c>
    </row>
    <row r="1542">
      <c r="A1542" s="17" t="n"/>
      <c r="C1542" s="20">
        <f>IF($B1542="","",IFERROR(INDEX('Equipment register'!$B$2:$B$501,MATCH($B1542,'Equipment register'!$A$2:$A$501,0)),"Not in register"))</f>
        <v/>
      </c>
      <c r="G1542" s="17" t="n"/>
      <c r="H1542" s="17" t="n"/>
      <c r="L1542" s="21">
        <f>IF($A1542="","",IF($H1542="",TODAY(),$H1542)-$A1542)</f>
        <v/>
      </c>
      <c r="M1542" s="20">
        <f>IF($A1542="","",IF($H1542&lt;&gt;"","Returned",IF(AND($G1542&lt;&gt;"",TODAY()&gt;$G1542),"Overdue","Out")))</f>
        <v/>
      </c>
      <c r="N1542" s="21">
        <f>IF(OR($A1542="",$G1542=""),"",MAX(0,IF($H1542="",TODAY(),$H1542)-$G1542))</f>
        <v/>
      </c>
    </row>
    <row r="1543">
      <c r="A1543" s="17" t="n"/>
      <c r="C1543" s="20">
        <f>IF($B1543="","",IFERROR(INDEX('Equipment register'!$B$2:$B$501,MATCH($B1543,'Equipment register'!$A$2:$A$501,0)),"Not in register"))</f>
        <v/>
      </c>
      <c r="G1543" s="17" t="n"/>
      <c r="H1543" s="17" t="n"/>
      <c r="L1543" s="21">
        <f>IF($A1543="","",IF($H1543="",TODAY(),$H1543)-$A1543)</f>
        <v/>
      </c>
      <c r="M1543" s="20">
        <f>IF($A1543="","",IF($H1543&lt;&gt;"","Returned",IF(AND($G1543&lt;&gt;"",TODAY()&gt;$G1543),"Overdue","Out")))</f>
        <v/>
      </c>
      <c r="N1543" s="21">
        <f>IF(OR($A1543="",$G1543=""),"",MAX(0,IF($H1543="",TODAY(),$H1543)-$G1543))</f>
        <v/>
      </c>
    </row>
    <row r="1544">
      <c r="A1544" s="17" t="n"/>
      <c r="C1544" s="20">
        <f>IF($B1544="","",IFERROR(INDEX('Equipment register'!$B$2:$B$501,MATCH($B1544,'Equipment register'!$A$2:$A$501,0)),"Not in register"))</f>
        <v/>
      </c>
      <c r="G1544" s="17" t="n"/>
      <c r="H1544" s="17" t="n"/>
      <c r="L1544" s="21">
        <f>IF($A1544="","",IF($H1544="",TODAY(),$H1544)-$A1544)</f>
        <v/>
      </c>
      <c r="M1544" s="20">
        <f>IF($A1544="","",IF($H1544&lt;&gt;"","Returned",IF(AND($G1544&lt;&gt;"",TODAY()&gt;$G1544),"Overdue","Out")))</f>
        <v/>
      </c>
      <c r="N1544" s="21">
        <f>IF(OR($A1544="",$G1544=""),"",MAX(0,IF($H1544="",TODAY(),$H1544)-$G1544))</f>
        <v/>
      </c>
    </row>
    <row r="1545">
      <c r="A1545" s="17" t="n"/>
      <c r="C1545" s="20">
        <f>IF($B1545="","",IFERROR(INDEX('Equipment register'!$B$2:$B$501,MATCH($B1545,'Equipment register'!$A$2:$A$501,0)),"Not in register"))</f>
        <v/>
      </c>
      <c r="G1545" s="17" t="n"/>
      <c r="H1545" s="17" t="n"/>
      <c r="L1545" s="21">
        <f>IF($A1545="","",IF($H1545="",TODAY(),$H1545)-$A1545)</f>
        <v/>
      </c>
      <c r="M1545" s="20">
        <f>IF($A1545="","",IF($H1545&lt;&gt;"","Returned",IF(AND($G1545&lt;&gt;"",TODAY()&gt;$G1545),"Overdue","Out")))</f>
        <v/>
      </c>
      <c r="N1545" s="21">
        <f>IF(OR($A1545="",$G1545=""),"",MAX(0,IF($H1545="",TODAY(),$H1545)-$G1545))</f>
        <v/>
      </c>
    </row>
    <row r="1546">
      <c r="A1546" s="17" t="n"/>
      <c r="C1546" s="20">
        <f>IF($B1546="","",IFERROR(INDEX('Equipment register'!$B$2:$B$501,MATCH($B1546,'Equipment register'!$A$2:$A$501,0)),"Not in register"))</f>
        <v/>
      </c>
      <c r="G1546" s="17" t="n"/>
      <c r="H1546" s="17" t="n"/>
      <c r="L1546" s="21">
        <f>IF($A1546="","",IF($H1546="",TODAY(),$H1546)-$A1546)</f>
        <v/>
      </c>
      <c r="M1546" s="20">
        <f>IF($A1546="","",IF($H1546&lt;&gt;"","Returned",IF(AND($G1546&lt;&gt;"",TODAY()&gt;$G1546),"Overdue","Out")))</f>
        <v/>
      </c>
      <c r="N1546" s="21">
        <f>IF(OR($A1546="",$G1546=""),"",MAX(0,IF($H1546="",TODAY(),$H1546)-$G1546))</f>
        <v/>
      </c>
    </row>
    <row r="1547">
      <c r="A1547" s="17" t="n"/>
      <c r="C1547" s="20">
        <f>IF($B1547="","",IFERROR(INDEX('Equipment register'!$B$2:$B$501,MATCH($B1547,'Equipment register'!$A$2:$A$501,0)),"Not in register"))</f>
        <v/>
      </c>
      <c r="G1547" s="17" t="n"/>
      <c r="H1547" s="17" t="n"/>
      <c r="L1547" s="21">
        <f>IF($A1547="","",IF($H1547="",TODAY(),$H1547)-$A1547)</f>
        <v/>
      </c>
      <c r="M1547" s="20">
        <f>IF($A1547="","",IF($H1547&lt;&gt;"","Returned",IF(AND($G1547&lt;&gt;"",TODAY()&gt;$G1547),"Overdue","Out")))</f>
        <v/>
      </c>
      <c r="N1547" s="21">
        <f>IF(OR($A1547="",$G1547=""),"",MAX(0,IF($H1547="",TODAY(),$H1547)-$G1547))</f>
        <v/>
      </c>
    </row>
    <row r="1548">
      <c r="A1548" s="17" t="n"/>
      <c r="C1548" s="20">
        <f>IF($B1548="","",IFERROR(INDEX('Equipment register'!$B$2:$B$501,MATCH($B1548,'Equipment register'!$A$2:$A$501,0)),"Not in register"))</f>
        <v/>
      </c>
      <c r="G1548" s="17" t="n"/>
      <c r="H1548" s="17" t="n"/>
      <c r="L1548" s="21">
        <f>IF($A1548="","",IF($H1548="",TODAY(),$H1548)-$A1548)</f>
        <v/>
      </c>
      <c r="M1548" s="20">
        <f>IF($A1548="","",IF($H1548&lt;&gt;"","Returned",IF(AND($G1548&lt;&gt;"",TODAY()&gt;$G1548),"Overdue","Out")))</f>
        <v/>
      </c>
      <c r="N1548" s="21">
        <f>IF(OR($A1548="",$G1548=""),"",MAX(0,IF($H1548="",TODAY(),$H1548)-$G1548))</f>
        <v/>
      </c>
    </row>
    <row r="1549">
      <c r="A1549" s="17" t="n"/>
      <c r="C1549" s="20">
        <f>IF($B1549="","",IFERROR(INDEX('Equipment register'!$B$2:$B$501,MATCH($B1549,'Equipment register'!$A$2:$A$501,0)),"Not in register"))</f>
        <v/>
      </c>
      <c r="G1549" s="17" t="n"/>
      <c r="H1549" s="17" t="n"/>
      <c r="L1549" s="21">
        <f>IF($A1549="","",IF($H1549="",TODAY(),$H1549)-$A1549)</f>
        <v/>
      </c>
      <c r="M1549" s="20">
        <f>IF($A1549="","",IF($H1549&lt;&gt;"","Returned",IF(AND($G1549&lt;&gt;"",TODAY()&gt;$G1549),"Overdue","Out")))</f>
        <v/>
      </c>
      <c r="N1549" s="21">
        <f>IF(OR($A1549="",$G1549=""),"",MAX(0,IF($H1549="",TODAY(),$H1549)-$G1549))</f>
        <v/>
      </c>
    </row>
    <row r="1550">
      <c r="A1550" s="17" t="n"/>
      <c r="C1550" s="20">
        <f>IF($B1550="","",IFERROR(INDEX('Equipment register'!$B$2:$B$501,MATCH($B1550,'Equipment register'!$A$2:$A$501,0)),"Not in register"))</f>
        <v/>
      </c>
      <c r="G1550" s="17" t="n"/>
      <c r="H1550" s="17" t="n"/>
      <c r="L1550" s="21">
        <f>IF($A1550="","",IF($H1550="",TODAY(),$H1550)-$A1550)</f>
        <v/>
      </c>
      <c r="M1550" s="20">
        <f>IF($A1550="","",IF($H1550&lt;&gt;"","Returned",IF(AND($G1550&lt;&gt;"",TODAY()&gt;$G1550),"Overdue","Out")))</f>
        <v/>
      </c>
      <c r="N1550" s="21">
        <f>IF(OR($A1550="",$G1550=""),"",MAX(0,IF($H1550="",TODAY(),$H1550)-$G1550))</f>
        <v/>
      </c>
    </row>
    <row r="1551">
      <c r="A1551" s="17" t="n"/>
      <c r="C1551" s="20">
        <f>IF($B1551="","",IFERROR(INDEX('Equipment register'!$B$2:$B$501,MATCH($B1551,'Equipment register'!$A$2:$A$501,0)),"Not in register"))</f>
        <v/>
      </c>
      <c r="G1551" s="17" t="n"/>
      <c r="H1551" s="17" t="n"/>
      <c r="L1551" s="21">
        <f>IF($A1551="","",IF($H1551="",TODAY(),$H1551)-$A1551)</f>
        <v/>
      </c>
      <c r="M1551" s="20">
        <f>IF($A1551="","",IF($H1551&lt;&gt;"","Returned",IF(AND($G1551&lt;&gt;"",TODAY()&gt;$G1551),"Overdue","Out")))</f>
        <v/>
      </c>
      <c r="N1551" s="21">
        <f>IF(OR($A1551="",$G1551=""),"",MAX(0,IF($H1551="",TODAY(),$H1551)-$G1551))</f>
        <v/>
      </c>
    </row>
    <row r="1552">
      <c r="A1552" s="17" t="n"/>
      <c r="C1552" s="20">
        <f>IF($B1552="","",IFERROR(INDEX('Equipment register'!$B$2:$B$501,MATCH($B1552,'Equipment register'!$A$2:$A$501,0)),"Not in register"))</f>
        <v/>
      </c>
      <c r="G1552" s="17" t="n"/>
      <c r="H1552" s="17" t="n"/>
      <c r="L1552" s="21">
        <f>IF($A1552="","",IF($H1552="",TODAY(),$H1552)-$A1552)</f>
        <v/>
      </c>
      <c r="M1552" s="20">
        <f>IF($A1552="","",IF($H1552&lt;&gt;"","Returned",IF(AND($G1552&lt;&gt;"",TODAY()&gt;$G1552),"Overdue","Out")))</f>
        <v/>
      </c>
      <c r="N1552" s="21">
        <f>IF(OR($A1552="",$G1552=""),"",MAX(0,IF($H1552="",TODAY(),$H1552)-$G1552))</f>
        <v/>
      </c>
    </row>
    <row r="1553">
      <c r="A1553" s="17" t="n"/>
      <c r="C1553" s="20">
        <f>IF($B1553="","",IFERROR(INDEX('Equipment register'!$B$2:$B$501,MATCH($B1553,'Equipment register'!$A$2:$A$501,0)),"Not in register"))</f>
        <v/>
      </c>
      <c r="G1553" s="17" t="n"/>
      <c r="H1553" s="17" t="n"/>
      <c r="L1553" s="21">
        <f>IF($A1553="","",IF($H1553="",TODAY(),$H1553)-$A1553)</f>
        <v/>
      </c>
      <c r="M1553" s="20">
        <f>IF($A1553="","",IF($H1553&lt;&gt;"","Returned",IF(AND($G1553&lt;&gt;"",TODAY()&gt;$G1553),"Overdue","Out")))</f>
        <v/>
      </c>
      <c r="N1553" s="21">
        <f>IF(OR($A1553="",$G1553=""),"",MAX(0,IF($H1553="",TODAY(),$H1553)-$G1553))</f>
        <v/>
      </c>
    </row>
    <row r="1554">
      <c r="A1554" s="17" t="n"/>
      <c r="C1554" s="20">
        <f>IF($B1554="","",IFERROR(INDEX('Equipment register'!$B$2:$B$501,MATCH($B1554,'Equipment register'!$A$2:$A$501,0)),"Not in register"))</f>
        <v/>
      </c>
      <c r="G1554" s="17" t="n"/>
      <c r="H1554" s="17" t="n"/>
      <c r="L1554" s="21">
        <f>IF($A1554="","",IF($H1554="",TODAY(),$H1554)-$A1554)</f>
        <v/>
      </c>
      <c r="M1554" s="20">
        <f>IF($A1554="","",IF($H1554&lt;&gt;"","Returned",IF(AND($G1554&lt;&gt;"",TODAY()&gt;$G1554),"Overdue","Out")))</f>
        <v/>
      </c>
      <c r="N1554" s="21">
        <f>IF(OR($A1554="",$G1554=""),"",MAX(0,IF($H1554="",TODAY(),$H1554)-$G1554))</f>
        <v/>
      </c>
    </row>
    <row r="1555">
      <c r="A1555" s="17" t="n"/>
      <c r="C1555" s="20">
        <f>IF($B1555="","",IFERROR(INDEX('Equipment register'!$B$2:$B$501,MATCH($B1555,'Equipment register'!$A$2:$A$501,0)),"Not in register"))</f>
        <v/>
      </c>
      <c r="G1555" s="17" t="n"/>
      <c r="H1555" s="17" t="n"/>
      <c r="L1555" s="21">
        <f>IF($A1555="","",IF($H1555="",TODAY(),$H1555)-$A1555)</f>
        <v/>
      </c>
      <c r="M1555" s="20">
        <f>IF($A1555="","",IF($H1555&lt;&gt;"","Returned",IF(AND($G1555&lt;&gt;"",TODAY()&gt;$G1555),"Overdue","Out")))</f>
        <v/>
      </c>
      <c r="N1555" s="21">
        <f>IF(OR($A1555="",$G1555=""),"",MAX(0,IF($H1555="",TODAY(),$H1555)-$G1555))</f>
        <v/>
      </c>
    </row>
    <row r="1556">
      <c r="A1556" s="17" t="n"/>
      <c r="C1556" s="20">
        <f>IF($B1556="","",IFERROR(INDEX('Equipment register'!$B$2:$B$501,MATCH($B1556,'Equipment register'!$A$2:$A$501,0)),"Not in register"))</f>
        <v/>
      </c>
      <c r="G1556" s="17" t="n"/>
      <c r="H1556" s="17" t="n"/>
      <c r="L1556" s="21">
        <f>IF($A1556="","",IF($H1556="",TODAY(),$H1556)-$A1556)</f>
        <v/>
      </c>
      <c r="M1556" s="20">
        <f>IF($A1556="","",IF($H1556&lt;&gt;"","Returned",IF(AND($G1556&lt;&gt;"",TODAY()&gt;$G1556),"Overdue","Out")))</f>
        <v/>
      </c>
      <c r="N1556" s="21">
        <f>IF(OR($A1556="",$G1556=""),"",MAX(0,IF($H1556="",TODAY(),$H1556)-$G1556))</f>
        <v/>
      </c>
    </row>
    <row r="1557">
      <c r="A1557" s="17" t="n"/>
      <c r="C1557" s="20">
        <f>IF($B1557="","",IFERROR(INDEX('Equipment register'!$B$2:$B$501,MATCH($B1557,'Equipment register'!$A$2:$A$501,0)),"Not in register"))</f>
        <v/>
      </c>
      <c r="G1557" s="17" t="n"/>
      <c r="H1557" s="17" t="n"/>
      <c r="L1557" s="21">
        <f>IF($A1557="","",IF($H1557="",TODAY(),$H1557)-$A1557)</f>
        <v/>
      </c>
      <c r="M1557" s="20">
        <f>IF($A1557="","",IF($H1557&lt;&gt;"","Returned",IF(AND($G1557&lt;&gt;"",TODAY()&gt;$G1557),"Overdue","Out")))</f>
        <v/>
      </c>
      <c r="N1557" s="21">
        <f>IF(OR($A1557="",$G1557=""),"",MAX(0,IF($H1557="",TODAY(),$H1557)-$G1557))</f>
        <v/>
      </c>
    </row>
    <row r="1558">
      <c r="A1558" s="17" t="n"/>
      <c r="C1558" s="20">
        <f>IF($B1558="","",IFERROR(INDEX('Equipment register'!$B$2:$B$501,MATCH($B1558,'Equipment register'!$A$2:$A$501,0)),"Not in register"))</f>
        <v/>
      </c>
      <c r="G1558" s="17" t="n"/>
      <c r="H1558" s="17" t="n"/>
      <c r="L1558" s="21">
        <f>IF($A1558="","",IF($H1558="",TODAY(),$H1558)-$A1558)</f>
        <v/>
      </c>
      <c r="M1558" s="20">
        <f>IF($A1558="","",IF($H1558&lt;&gt;"","Returned",IF(AND($G1558&lt;&gt;"",TODAY()&gt;$G1558),"Overdue","Out")))</f>
        <v/>
      </c>
      <c r="N1558" s="21">
        <f>IF(OR($A1558="",$G1558=""),"",MAX(0,IF($H1558="",TODAY(),$H1558)-$G1558))</f>
        <v/>
      </c>
    </row>
    <row r="1559">
      <c r="A1559" s="17" t="n"/>
      <c r="C1559" s="20">
        <f>IF($B1559="","",IFERROR(INDEX('Equipment register'!$B$2:$B$501,MATCH($B1559,'Equipment register'!$A$2:$A$501,0)),"Not in register"))</f>
        <v/>
      </c>
      <c r="G1559" s="17" t="n"/>
      <c r="H1559" s="17" t="n"/>
      <c r="L1559" s="21">
        <f>IF($A1559="","",IF($H1559="",TODAY(),$H1559)-$A1559)</f>
        <v/>
      </c>
      <c r="M1559" s="20">
        <f>IF($A1559="","",IF($H1559&lt;&gt;"","Returned",IF(AND($G1559&lt;&gt;"",TODAY()&gt;$G1559),"Overdue","Out")))</f>
        <v/>
      </c>
      <c r="N1559" s="21">
        <f>IF(OR($A1559="",$G1559=""),"",MAX(0,IF($H1559="",TODAY(),$H1559)-$G1559))</f>
        <v/>
      </c>
    </row>
    <row r="1560">
      <c r="A1560" s="17" t="n"/>
      <c r="C1560" s="20">
        <f>IF($B1560="","",IFERROR(INDEX('Equipment register'!$B$2:$B$501,MATCH($B1560,'Equipment register'!$A$2:$A$501,0)),"Not in register"))</f>
        <v/>
      </c>
      <c r="G1560" s="17" t="n"/>
      <c r="H1560" s="17" t="n"/>
      <c r="L1560" s="21">
        <f>IF($A1560="","",IF($H1560="",TODAY(),$H1560)-$A1560)</f>
        <v/>
      </c>
      <c r="M1560" s="20">
        <f>IF($A1560="","",IF($H1560&lt;&gt;"","Returned",IF(AND($G1560&lt;&gt;"",TODAY()&gt;$G1560),"Overdue","Out")))</f>
        <v/>
      </c>
      <c r="N1560" s="21">
        <f>IF(OR($A1560="",$G1560=""),"",MAX(0,IF($H1560="",TODAY(),$H1560)-$G1560))</f>
        <v/>
      </c>
    </row>
    <row r="1561">
      <c r="A1561" s="17" t="n"/>
      <c r="C1561" s="20">
        <f>IF($B1561="","",IFERROR(INDEX('Equipment register'!$B$2:$B$501,MATCH($B1561,'Equipment register'!$A$2:$A$501,0)),"Not in register"))</f>
        <v/>
      </c>
      <c r="G1561" s="17" t="n"/>
      <c r="H1561" s="17" t="n"/>
      <c r="L1561" s="21">
        <f>IF($A1561="","",IF($H1561="",TODAY(),$H1561)-$A1561)</f>
        <v/>
      </c>
      <c r="M1561" s="20">
        <f>IF($A1561="","",IF($H1561&lt;&gt;"","Returned",IF(AND($G1561&lt;&gt;"",TODAY()&gt;$G1561),"Overdue","Out")))</f>
        <v/>
      </c>
      <c r="N1561" s="21">
        <f>IF(OR($A1561="",$G1561=""),"",MAX(0,IF($H1561="",TODAY(),$H1561)-$G1561))</f>
        <v/>
      </c>
    </row>
    <row r="1562">
      <c r="A1562" s="17" t="n"/>
      <c r="C1562" s="20">
        <f>IF($B1562="","",IFERROR(INDEX('Equipment register'!$B$2:$B$501,MATCH($B1562,'Equipment register'!$A$2:$A$501,0)),"Not in register"))</f>
        <v/>
      </c>
      <c r="G1562" s="17" t="n"/>
      <c r="H1562" s="17" t="n"/>
      <c r="L1562" s="21">
        <f>IF($A1562="","",IF($H1562="",TODAY(),$H1562)-$A1562)</f>
        <v/>
      </c>
      <c r="M1562" s="20">
        <f>IF($A1562="","",IF($H1562&lt;&gt;"","Returned",IF(AND($G1562&lt;&gt;"",TODAY()&gt;$G1562),"Overdue","Out")))</f>
        <v/>
      </c>
      <c r="N1562" s="21">
        <f>IF(OR($A1562="",$G1562=""),"",MAX(0,IF($H1562="",TODAY(),$H1562)-$G1562))</f>
        <v/>
      </c>
    </row>
    <row r="1563">
      <c r="A1563" s="17" t="n"/>
      <c r="C1563" s="20">
        <f>IF($B1563="","",IFERROR(INDEX('Equipment register'!$B$2:$B$501,MATCH($B1563,'Equipment register'!$A$2:$A$501,0)),"Not in register"))</f>
        <v/>
      </c>
      <c r="G1563" s="17" t="n"/>
      <c r="H1563" s="17" t="n"/>
      <c r="L1563" s="21">
        <f>IF($A1563="","",IF($H1563="",TODAY(),$H1563)-$A1563)</f>
        <v/>
      </c>
      <c r="M1563" s="20">
        <f>IF($A1563="","",IF($H1563&lt;&gt;"","Returned",IF(AND($G1563&lt;&gt;"",TODAY()&gt;$G1563),"Overdue","Out")))</f>
        <v/>
      </c>
      <c r="N1563" s="21">
        <f>IF(OR($A1563="",$G1563=""),"",MAX(0,IF($H1563="",TODAY(),$H1563)-$G1563))</f>
        <v/>
      </c>
    </row>
    <row r="1564">
      <c r="A1564" s="17" t="n"/>
      <c r="C1564" s="20">
        <f>IF($B1564="","",IFERROR(INDEX('Equipment register'!$B$2:$B$501,MATCH($B1564,'Equipment register'!$A$2:$A$501,0)),"Not in register"))</f>
        <v/>
      </c>
      <c r="G1564" s="17" t="n"/>
      <c r="H1564" s="17" t="n"/>
      <c r="L1564" s="21">
        <f>IF($A1564="","",IF($H1564="",TODAY(),$H1564)-$A1564)</f>
        <v/>
      </c>
      <c r="M1564" s="20">
        <f>IF($A1564="","",IF($H1564&lt;&gt;"","Returned",IF(AND($G1564&lt;&gt;"",TODAY()&gt;$G1564),"Overdue","Out")))</f>
        <v/>
      </c>
      <c r="N1564" s="21">
        <f>IF(OR($A1564="",$G1564=""),"",MAX(0,IF($H1564="",TODAY(),$H1564)-$G1564))</f>
        <v/>
      </c>
    </row>
    <row r="1565">
      <c r="A1565" s="17" t="n"/>
      <c r="C1565" s="20">
        <f>IF($B1565="","",IFERROR(INDEX('Equipment register'!$B$2:$B$501,MATCH($B1565,'Equipment register'!$A$2:$A$501,0)),"Not in register"))</f>
        <v/>
      </c>
      <c r="G1565" s="17" t="n"/>
      <c r="H1565" s="17" t="n"/>
      <c r="L1565" s="21">
        <f>IF($A1565="","",IF($H1565="",TODAY(),$H1565)-$A1565)</f>
        <v/>
      </c>
      <c r="M1565" s="20">
        <f>IF($A1565="","",IF($H1565&lt;&gt;"","Returned",IF(AND($G1565&lt;&gt;"",TODAY()&gt;$G1565),"Overdue","Out")))</f>
        <v/>
      </c>
      <c r="N1565" s="21">
        <f>IF(OR($A1565="",$G1565=""),"",MAX(0,IF($H1565="",TODAY(),$H1565)-$G1565))</f>
        <v/>
      </c>
    </row>
    <row r="1566">
      <c r="A1566" s="17" t="n"/>
      <c r="C1566" s="20">
        <f>IF($B1566="","",IFERROR(INDEX('Equipment register'!$B$2:$B$501,MATCH($B1566,'Equipment register'!$A$2:$A$501,0)),"Not in register"))</f>
        <v/>
      </c>
      <c r="G1566" s="17" t="n"/>
      <c r="H1566" s="17" t="n"/>
      <c r="L1566" s="21">
        <f>IF($A1566="","",IF($H1566="",TODAY(),$H1566)-$A1566)</f>
        <v/>
      </c>
      <c r="M1566" s="20">
        <f>IF($A1566="","",IF($H1566&lt;&gt;"","Returned",IF(AND($G1566&lt;&gt;"",TODAY()&gt;$G1566),"Overdue","Out")))</f>
        <v/>
      </c>
      <c r="N1566" s="21">
        <f>IF(OR($A1566="",$G1566=""),"",MAX(0,IF($H1566="",TODAY(),$H1566)-$G1566))</f>
        <v/>
      </c>
    </row>
    <row r="1567">
      <c r="A1567" s="17" t="n"/>
      <c r="C1567" s="20">
        <f>IF($B1567="","",IFERROR(INDEX('Equipment register'!$B$2:$B$501,MATCH($B1567,'Equipment register'!$A$2:$A$501,0)),"Not in register"))</f>
        <v/>
      </c>
      <c r="G1567" s="17" t="n"/>
      <c r="H1567" s="17" t="n"/>
      <c r="L1567" s="21">
        <f>IF($A1567="","",IF($H1567="",TODAY(),$H1567)-$A1567)</f>
        <v/>
      </c>
      <c r="M1567" s="20">
        <f>IF($A1567="","",IF($H1567&lt;&gt;"","Returned",IF(AND($G1567&lt;&gt;"",TODAY()&gt;$G1567),"Overdue","Out")))</f>
        <v/>
      </c>
      <c r="N1567" s="21">
        <f>IF(OR($A1567="",$G1567=""),"",MAX(0,IF($H1567="",TODAY(),$H1567)-$G1567))</f>
        <v/>
      </c>
    </row>
    <row r="1568">
      <c r="A1568" s="17" t="n"/>
      <c r="C1568" s="20">
        <f>IF($B1568="","",IFERROR(INDEX('Equipment register'!$B$2:$B$501,MATCH($B1568,'Equipment register'!$A$2:$A$501,0)),"Not in register"))</f>
        <v/>
      </c>
      <c r="G1568" s="17" t="n"/>
      <c r="H1568" s="17" t="n"/>
      <c r="L1568" s="21">
        <f>IF($A1568="","",IF($H1568="",TODAY(),$H1568)-$A1568)</f>
        <v/>
      </c>
      <c r="M1568" s="20">
        <f>IF($A1568="","",IF($H1568&lt;&gt;"","Returned",IF(AND($G1568&lt;&gt;"",TODAY()&gt;$G1568),"Overdue","Out")))</f>
        <v/>
      </c>
      <c r="N1568" s="21">
        <f>IF(OR($A1568="",$G1568=""),"",MAX(0,IF($H1568="",TODAY(),$H1568)-$G1568))</f>
        <v/>
      </c>
    </row>
    <row r="1569">
      <c r="A1569" s="17" t="n"/>
      <c r="C1569" s="20">
        <f>IF($B1569="","",IFERROR(INDEX('Equipment register'!$B$2:$B$501,MATCH($B1569,'Equipment register'!$A$2:$A$501,0)),"Not in register"))</f>
        <v/>
      </c>
      <c r="G1569" s="17" t="n"/>
      <c r="H1569" s="17" t="n"/>
      <c r="L1569" s="21">
        <f>IF($A1569="","",IF($H1569="",TODAY(),$H1569)-$A1569)</f>
        <v/>
      </c>
      <c r="M1569" s="20">
        <f>IF($A1569="","",IF($H1569&lt;&gt;"","Returned",IF(AND($G1569&lt;&gt;"",TODAY()&gt;$G1569),"Overdue","Out")))</f>
        <v/>
      </c>
      <c r="N1569" s="21">
        <f>IF(OR($A1569="",$G1569=""),"",MAX(0,IF($H1569="",TODAY(),$H1569)-$G1569))</f>
        <v/>
      </c>
    </row>
    <row r="1570">
      <c r="A1570" s="17" t="n"/>
      <c r="C1570" s="20">
        <f>IF($B1570="","",IFERROR(INDEX('Equipment register'!$B$2:$B$501,MATCH($B1570,'Equipment register'!$A$2:$A$501,0)),"Not in register"))</f>
        <v/>
      </c>
      <c r="G1570" s="17" t="n"/>
      <c r="H1570" s="17" t="n"/>
      <c r="L1570" s="21">
        <f>IF($A1570="","",IF($H1570="",TODAY(),$H1570)-$A1570)</f>
        <v/>
      </c>
      <c r="M1570" s="20">
        <f>IF($A1570="","",IF($H1570&lt;&gt;"","Returned",IF(AND($G1570&lt;&gt;"",TODAY()&gt;$G1570),"Overdue","Out")))</f>
        <v/>
      </c>
      <c r="N1570" s="21">
        <f>IF(OR($A1570="",$G1570=""),"",MAX(0,IF($H1570="",TODAY(),$H1570)-$G1570))</f>
        <v/>
      </c>
    </row>
    <row r="1571">
      <c r="A1571" s="17" t="n"/>
      <c r="C1571" s="20">
        <f>IF($B1571="","",IFERROR(INDEX('Equipment register'!$B$2:$B$501,MATCH($B1571,'Equipment register'!$A$2:$A$501,0)),"Not in register"))</f>
        <v/>
      </c>
      <c r="G1571" s="17" t="n"/>
      <c r="H1571" s="17" t="n"/>
      <c r="L1571" s="21">
        <f>IF($A1571="","",IF($H1571="",TODAY(),$H1571)-$A1571)</f>
        <v/>
      </c>
      <c r="M1571" s="20">
        <f>IF($A1571="","",IF($H1571&lt;&gt;"","Returned",IF(AND($G1571&lt;&gt;"",TODAY()&gt;$G1571),"Overdue","Out")))</f>
        <v/>
      </c>
      <c r="N1571" s="21">
        <f>IF(OR($A1571="",$G1571=""),"",MAX(0,IF($H1571="",TODAY(),$H1571)-$G1571))</f>
        <v/>
      </c>
    </row>
    <row r="1572">
      <c r="A1572" s="17" t="n"/>
      <c r="C1572" s="20">
        <f>IF($B1572="","",IFERROR(INDEX('Equipment register'!$B$2:$B$501,MATCH($B1572,'Equipment register'!$A$2:$A$501,0)),"Not in register"))</f>
        <v/>
      </c>
      <c r="G1572" s="17" t="n"/>
      <c r="H1572" s="17" t="n"/>
      <c r="L1572" s="21">
        <f>IF($A1572="","",IF($H1572="",TODAY(),$H1572)-$A1572)</f>
        <v/>
      </c>
      <c r="M1572" s="20">
        <f>IF($A1572="","",IF($H1572&lt;&gt;"","Returned",IF(AND($G1572&lt;&gt;"",TODAY()&gt;$G1572),"Overdue","Out")))</f>
        <v/>
      </c>
      <c r="N1572" s="21">
        <f>IF(OR($A1572="",$G1572=""),"",MAX(0,IF($H1572="",TODAY(),$H1572)-$G1572))</f>
        <v/>
      </c>
    </row>
    <row r="1573">
      <c r="A1573" s="17" t="n"/>
      <c r="C1573" s="20">
        <f>IF($B1573="","",IFERROR(INDEX('Equipment register'!$B$2:$B$501,MATCH($B1573,'Equipment register'!$A$2:$A$501,0)),"Not in register"))</f>
        <v/>
      </c>
      <c r="G1573" s="17" t="n"/>
      <c r="H1573" s="17" t="n"/>
      <c r="L1573" s="21">
        <f>IF($A1573="","",IF($H1573="",TODAY(),$H1573)-$A1573)</f>
        <v/>
      </c>
      <c r="M1573" s="20">
        <f>IF($A1573="","",IF($H1573&lt;&gt;"","Returned",IF(AND($G1573&lt;&gt;"",TODAY()&gt;$G1573),"Overdue","Out")))</f>
        <v/>
      </c>
      <c r="N1573" s="21">
        <f>IF(OR($A1573="",$G1573=""),"",MAX(0,IF($H1573="",TODAY(),$H1573)-$G1573))</f>
        <v/>
      </c>
    </row>
    <row r="1574">
      <c r="A1574" s="17" t="n"/>
      <c r="C1574" s="20">
        <f>IF($B1574="","",IFERROR(INDEX('Equipment register'!$B$2:$B$501,MATCH($B1574,'Equipment register'!$A$2:$A$501,0)),"Not in register"))</f>
        <v/>
      </c>
      <c r="G1574" s="17" t="n"/>
      <c r="H1574" s="17" t="n"/>
      <c r="L1574" s="21">
        <f>IF($A1574="","",IF($H1574="",TODAY(),$H1574)-$A1574)</f>
        <v/>
      </c>
      <c r="M1574" s="20">
        <f>IF($A1574="","",IF($H1574&lt;&gt;"","Returned",IF(AND($G1574&lt;&gt;"",TODAY()&gt;$G1574),"Overdue","Out")))</f>
        <v/>
      </c>
      <c r="N1574" s="21">
        <f>IF(OR($A1574="",$G1574=""),"",MAX(0,IF($H1574="",TODAY(),$H1574)-$G1574))</f>
        <v/>
      </c>
    </row>
    <row r="1575">
      <c r="A1575" s="17" t="n"/>
      <c r="C1575" s="20">
        <f>IF($B1575="","",IFERROR(INDEX('Equipment register'!$B$2:$B$501,MATCH($B1575,'Equipment register'!$A$2:$A$501,0)),"Not in register"))</f>
        <v/>
      </c>
      <c r="G1575" s="17" t="n"/>
      <c r="H1575" s="17" t="n"/>
      <c r="L1575" s="21">
        <f>IF($A1575="","",IF($H1575="",TODAY(),$H1575)-$A1575)</f>
        <v/>
      </c>
      <c r="M1575" s="20">
        <f>IF($A1575="","",IF($H1575&lt;&gt;"","Returned",IF(AND($G1575&lt;&gt;"",TODAY()&gt;$G1575),"Overdue","Out")))</f>
        <v/>
      </c>
      <c r="N1575" s="21">
        <f>IF(OR($A1575="",$G1575=""),"",MAX(0,IF($H1575="",TODAY(),$H1575)-$G1575))</f>
        <v/>
      </c>
    </row>
    <row r="1576">
      <c r="A1576" s="17" t="n"/>
      <c r="C1576" s="20">
        <f>IF($B1576="","",IFERROR(INDEX('Equipment register'!$B$2:$B$501,MATCH($B1576,'Equipment register'!$A$2:$A$501,0)),"Not in register"))</f>
        <v/>
      </c>
      <c r="G1576" s="17" t="n"/>
      <c r="H1576" s="17" t="n"/>
      <c r="L1576" s="21">
        <f>IF($A1576="","",IF($H1576="",TODAY(),$H1576)-$A1576)</f>
        <v/>
      </c>
      <c r="M1576" s="20">
        <f>IF($A1576="","",IF($H1576&lt;&gt;"","Returned",IF(AND($G1576&lt;&gt;"",TODAY()&gt;$G1576),"Overdue","Out")))</f>
        <v/>
      </c>
      <c r="N1576" s="21">
        <f>IF(OR($A1576="",$G1576=""),"",MAX(0,IF($H1576="",TODAY(),$H1576)-$G1576))</f>
        <v/>
      </c>
    </row>
    <row r="1577">
      <c r="A1577" s="17" t="n"/>
      <c r="C1577" s="20">
        <f>IF($B1577="","",IFERROR(INDEX('Equipment register'!$B$2:$B$501,MATCH($B1577,'Equipment register'!$A$2:$A$501,0)),"Not in register"))</f>
        <v/>
      </c>
      <c r="G1577" s="17" t="n"/>
      <c r="H1577" s="17" t="n"/>
      <c r="L1577" s="21">
        <f>IF($A1577="","",IF($H1577="",TODAY(),$H1577)-$A1577)</f>
        <v/>
      </c>
      <c r="M1577" s="20">
        <f>IF($A1577="","",IF($H1577&lt;&gt;"","Returned",IF(AND($G1577&lt;&gt;"",TODAY()&gt;$G1577),"Overdue","Out")))</f>
        <v/>
      </c>
      <c r="N1577" s="21">
        <f>IF(OR($A1577="",$G1577=""),"",MAX(0,IF($H1577="",TODAY(),$H1577)-$G1577))</f>
        <v/>
      </c>
    </row>
    <row r="1578">
      <c r="A1578" s="17" t="n"/>
      <c r="C1578" s="20">
        <f>IF($B1578="","",IFERROR(INDEX('Equipment register'!$B$2:$B$501,MATCH($B1578,'Equipment register'!$A$2:$A$501,0)),"Not in register"))</f>
        <v/>
      </c>
      <c r="G1578" s="17" t="n"/>
      <c r="H1578" s="17" t="n"/>
      <c r="L1578" s="21">
        <f>IF($A1578="","",IF($H1578="",TODAY(),$H1578)-$A1578)</f>
        <v/>
      </c>
      <c r="M1578" s="20">
        <f>IF($A1578="","",IF($H1578&lt;&gt;"","Returned",IF(AND($G1578&lt;&gt;"",TODAY()&gt;$G1578),"Overdue","Out")))</f>
        <v/>
      </c>
      <c r="N1578" s="21">
        <f>IF(OR($A1578="",$G1578=""),"",MAX(0,IF($H1578="",TODAY(),$H1578)-$G1578))</f>
        <v/>
      </c>
    </row>
    <row r="1579">
      <c r="A1579" s="17" t="n"/>
      <c r="C1579" s="20">
        <f>IF($B1579="","",IFERROR(INDEX('Equipment register'!$B$2:$B$501,MATCH($B1579,'Equipment register'!$A$2:$A$501,0)),"Not in register"))</f>
        <v/>
      </c>
      <c r="G1579" s="17" t="n"/>
      <c r="H1579" s="17" t="n"/>
      <c r="L1579" s="21">
        <f>IF($A1579="","",IF($H1579="",TODAY(),$H1579)-$A1579)</f>
        <v/>
      </c>
      <c r="M1579" s="20">
        <f>IF($A1579="","",IF($H1579&lt;&gt;"","Returned",IF(AND($G1579&lt;&gt;"",TODAY()&gt;$G1579),"Overdue","Out")))</f>
        <v/>
      </c>
      <c r="N1579" s="21">
        <f>IF(OR($A1579="",$G1579=""),"",MAX(0,IF($H1579="",TODAY(),$H1579)-$G1579))</f>
        <v/>
      </c>
    </row>
    <row r="1580">
      <c r="A1580" s="17" t="n"/>
      <c r="C1580" s="20">
        <f>IF($B1580="","",IFERROR(INDEX('Equipment register'!$B$2:$B$501,MATCH($B1580,'Equipment register'!$A$2:$A$501,0)),"Not in register"))</f>
        <v/>
      </c>
      <c r="G1580" s="17" t="n"/>
      <c r="H1580" s="17" t="n"/>
      <c r="L1580" s="21">
        <f>IF($A1580="","",IF($H1580="",TODAY(),$H1580)-$A1580)</f>
        <v/>
      </c>
      <c r="M1580" s="20">
        <f>IF($A1580="","",IF($H1580&lt;&gt;"","Returned",IF(AND($G1580&lt;&gt;"",TODAY()&gt;$G1580),"Overdue","Out")))</f>
        <v/>
      </c>
      <c r="N1580" s="21">
        <f>IF(OR($A1580="",$G1580=""),"",MAX(0,IF($H1580="",TODAY(),$H1580)-$G1580))</f>
        <v/>
      </c>
    </row>
    <row r="1581">
      <c r="A1581" s="17" t="n"/>
      <c r="C1581" s="20">
        <f>IF($B1581="","",IFERROR(INDEX('Equipment register'!$B$2:$B$501,MATCH($B1581,'Equipment register'!$A$2:$A$501,0)),"Not in register"))</f>
        <v/>
      </c>
      <c r="G1581" s="17" t="n"/>
      <c r="H1581" s="17" t="n"/>
      <c r="L1581" s="21">
        <f>IF($A1581="","",IF($H1581="",TODAY(),$H1581)-$A1581)</f>
        <v/>
      </c>
      <c r="M1581" s="20">
        <f>IF($A1581="","",IF($H1581&lt;&gt;"","Returned",IF(AND($G1581&lt;&gt;"",TODAY()&gt;$G1581),"Overdue","Out")))</f>
        <v/>
      </c>
      <c r="N1581" s="21">
        <f>IF(OR($A1581="",$G1581=""),"",MAX(0,IF($H1581="",TODAY(),$H1581)-$G1581))</f>
        <v/>
      </c>
    </row>
    <row r="1582">
      <c r="A1582" s="17" t="n"/>
      <c r="C1582" s="20">
        <f>IF($B1582="","",IFERROR(INDEX('Equipment register'!$B$2:$B$501,MATCH($B1582,'Equipment register'!$A$2:$A$501,0)),"Not in register"))</f>
        <v/>
      </c>
      <c r="G1582" s="17" t="n"/>
      <c r="H1582" s="17" t="n"/>
      <c r="L1582" s="21">
        <f>IF($A1582="","",IF($H1582="",TODAY(),$H1582)-$A1582)</f>
        <v/>
      </c>
      <c r="M1582" s="20">
        <f>IF($A1582="","",IF($H1582&lt;&gt;"","Returned",IF(AND($G1582&lt;&gt;"",TODAY()&gt;$G1582),"Overdue","Out")))</f>
        <v/>
      </c>
      <c r="N1582" s="21">
        <f>IF(OR($A1582="",$G1582=""),"",MAX(0,IF($H1582="",TODAY(),$H1582)-$G1582))</f>
        <v/>
      </c>
    </row>
    <row r="1583">
      <c r="A1583" s="17" t="n"/>
      <c r="C1583" s="20">
        <f>IF($B1583="","",IFERROR(INDEX('Equipment register'!$B$2:$B$501,MATCH($B1583,'Equipment register'!$A$2:$A$501,0)),"Not in register"))</f>
        <v/>
      </c>
      <c r="G1583" s="17" t="n"/>
      <c r="H1583" s="17" t="n"/>
      <c r="L1583" s="21">
        <f>IF($A1583="","",IF($H1583="",TODAY(),$H1583)-$A1583)</f>
        <v/>
      </c>
      <c r="M1583" s="20">
        <f>IF($A1583="","",IF($H1583&lt;&gt;"","Returned",IF(AND($G1583&lt;&gt;"",TODAY()&gt;$G1583),"Overdue","Out")))</f>
        <v/>
      </c>
      <c r="N1583" s="21">
        <f>IF(OR($A1583="",$G1583=""),"",MAX(0,IF($H1583="",TODAY(),$H1583)-$G1583))</f>
        <v/>
      </c>
    </row>
    <row r="1584">
      <c r="A1584" s="17" t="n"/>
      <c r="C1584" s="20">
        <f>IF($B1584="","",IFERROR(INDEX('Equipment register'!$B$2:$B$501,MATCH($B1584,'Equipment register'!$A$2:$A$501,0)),"Not in register"))</f>
        <v/>
      </c>
      <c r="G1584" s="17" t="n"/>
      <c r="H1584" s="17" t="n"/>
      <c r="L1584" s="21">
        <f>IF($A1584="","",IF($H1584="",TODAY(),$H1584)-$A1584)</f>
        <v/>
      </c>
      <c r="M1584" s="20">
        <f>IF($A1584="","",IF($H1584&lt;&gt;"","Returned",IF(AND($G1584&lt;&gt;"",TODAY()&gt;$G1584),"Overdue","Out")))</f>
        <v/>
      </c>
      <c r="N1584" s="21">
        <f>IF(OR($A1584="",$G1584=""),"",MAX(0,IF($H1584="",TODAY(),$H1584)-$G1584))</f>
        <v/>
      </c>
    </row>
    <row r="1585">
      <c r="A1585" s="17" t="n"/>
      <c r="C1585" s="20">
        <f>IF($B1585="","",IFERROR(INDEX('Equipment register'!$B$2:$B$501,MATCH($B1585,'Equipment register'!$A$2:$A$501,0)),"Not in register"))</f>
        <v/>
      </c>
      <c r="G1585" s="17" t="n"/>
      <c r="H1585" s="17" t="n"/>
      <c r="L1585" s="21">
        <f>IF($A1585="","",IF($H1585="",TODAY(),$H1585)-$A1585)</f>
        <v/>
      </c>
      <c r="M1585" s="20">
        <f>IF($A1585="","",IF($H1585&lt;&gt;"","Returned",IF(AND($G1585&lt;&gt;"",TODAY()&gt;$G1585),"Overdue","Out")))</f>
        <v/>
      </c>
      <c r="N1585" s="21">
        <f>IF(OR($A1585="",$G1585=""),"",MAX(0,IF($H1585="",TODAY(),$H1585)-$G1585))</f>
        <v/>
      </c>
    </row>
    <row r="1586">
      <c r="A1586" s="17" t="n"/>
      <c r="C1586" s="20">
        <f>IF($B1586="","",IFERROR(INDEX('Equipment register'!$B$2:$B$501,MATCH($B1586,'Equipment register'!$A$2:$A$501,0)),"Not in register"))</f>
        <v/>
      </c>
      <c r="G1586" s="17" t="n"/>
      <c r="H1586" s="17" t="n"/>
      <c r="L1586" s="21">
        <f>IF($A1586="","",IF($H1586="",TODAY(),$H1586)-$A1586)</f>
        <v/>
      </c>
      <c r="M1586" s="20">
        <f>IF($A1586="","",IF($H1586&lt;&gt;"","Returned",IF(AND($G1586&lt;&gt;"",TODAY()&gt;$G1586),"Overdue","Out")))</f>
        <v/>
      </c>
      <c r="N1586" s="21">
        <f>IF(OR($A1586="",$G1586=""),"",MAX(0,IF($H1586="",TODAY(),$H1586)-$G1586))</f>
        <v/>
      </c>
    </row>
    <row r="1587">
      <c r="A1587" s="17" t="n"/>
      <c r="C1587" s="20">
        <f>IF($B1587="","",IFERROR(INDEX('Equipment register'!$B$2:$B$501,MATCH($B1587,'Equipment register'!$A$2:$A$501,0)),"Not in register"))</f>
        <v/>
      </c>
      <c r="G1587" s="17" t="n"/>
      <c r="H1587" s="17" t="n"/>
      <c r="L1587" s="21">
        <f>IF($A1587="","",IF($H1587="",TODAY(),$H1587)-$A1587)</f>
        <v/>
      </c>
      <c r="M1587" s="20">
        <f>IF($A1587="","",IF($H1587&lt;&gt;"","Returned",IF(AND($G1587&lt;&gt;"",TODAY()&gt;$G1587),"Overdue","Out")))</f>
        <v/>
      </c>
      <c r="N1587" s="21">
        <f>IF(OR($A1587="",$G1587=""),"",MAX(0,IF($H1587="",TODAY(),$H1587)-$G1587))</f>
        <v/>
      </c>
    </row>
    <row r="1588">
      <c r="A1588" s="17" t="n"/>
      <c r="C1588" s="20">
        <f>IF($B1588="","",IFERROR(INDEX('Equipment register'!$B$2:$B$501,MATCH($B1588,'Equipment register'!$A$2:$A$501,0)),"Not in register"))</f>
        <v/>
      </c>
      <c r="G1588" s="17" t="n"/>
      <c r="H1588" s="17" t="n"/>
      <c r="L1588" s="21">
        <f>IF($A1588="","",IF($H1588="",TODAY(),$H1588)-$A1588)</f>
        <v/>
      </c>
      <c r="M1588" s="20">
        <f>IF($A1588="","",IF($H1588&lt;&gt;"","Returned",IF(AND($G1588&lt;&gt;"",TODAY()&gt;$G1588),"Overdue","Out")))</f>
        <v/>
      </c>
      <c r="N1588" s="21">
        <f>IF(OR($A1588="",$G1588=""),"",MAX(0,IF($H1588="",TODAY(),$H1588)-$G1588))</f>
        <v/>
      </c>
    </row>
    <row r="1589">
      <c r="A1589" s="17" t="n"/>
      <c r="C1589" s="20">
        <f>IF($B1589="","",IFERROR(INDEX('Equipment register'!$B$2:$B$501,MATCH($B1589,'Equipment register'!$A$2:$A$501,0)),"Not in register"))</f>
        <v/>
      </c>
      <c r="G1589" s="17" t="n"/>
      <c r="H1589" s="17" t="n"/>
      <c r="L1589" s="21">
        <f>IF($A1589="","",IF($H1589="",TODAY(),$H1589)-$A1589)</f>
        <v/>
      </c>
      <c r="M1589" s="20">
        <f>IF($A1589="","",IF($H1589&lt;&gt;"","Returned",IF(AND($G1589&lt;&gt;"",TODAY()&gt;$G1589),"Overdue","Out")))</f>
        <v/>
      </c>
      <c r="N1589" s="21">
        <f>IF(OR($A1589="",$G1589=""),"",MAX(0,IF($H1589="",TODAY(),$H1589)-$G1589))</f>
        <v/>
      </c>
    </row>
    <row r="1590">
      <c r="A1590" s="17" t="n"/>
      <c r="C1590" s="20">
        <f>IF($B1590="","",IFERROR(INDEX('Equipment register'!$B$2:$B$501,MATCH($B1590,'Equipment register'!$A$2:$A$501,0)),"Not in register"))</f>
        <v/>
      </c>
      <c r="G1590" s="17" t="n"/>
      <c r="H1590" s="17" t="n"/>
      <c r="L1590" s="21">
        <f>IF($A1590="","",IF($H1590="",TODAY(),$H1590)-$A1590)</f>
        <v/>
      </c>
      <c r="M1590" s="20">
        <f>IF($A1590="","",IF($H1590&lt;&gt;"","Returned",IF(AND($G1590&lt;&gt;"",TODAY()&gt;$G1590),"Overdue","Out")))</f>
        <v/>
      </c>
      <c r="N1590" s="21">
        <f>IF(OR($A1590="",$G1590=""),"",MAX(0,IF($H1590="",TODAY(),$H1590)-$G1590))</f>
        <v/>
      </c>
    </row>
    <row r="1591">
      <c r="A1591" s="17" t="n"/>
      <c r="C1591" s="20">
        <f>IF($B1591="","",IFERROR(INDEX('Equipment register'!$B$2:$B$501,MATCH($B1591,'Equipment register'!$A$2:$A$501,0)),"Not in register"))</f>
        <v/>
      </c>
      <c r="G1591" s="17" t="n"/>
      <c r="H1591" s="17" t="n"/>
      <c r="L1591" s="21">
        <f>IF($A1591="","",IF($H1591="",TODAY(),$H1591)-$A1591)</f>
        <v/>
      </c>
      <c r="M1591" s="20">
        <f>IF($A1591="","",IF($H1591&lt;&gt;"","Returned",IF(AND($G1591&lt;&gt;"",TODAY()&gt;$G1591),"Overdue","Out")))</f>
        <v/>
      </c>
      <c r="N1591" s="21">
        <f>IF(OR($A1591="",$G1591=""),"",MAX(0,IF($H1591="",TODAY(),$H1591)-$G1591))</f>
        <v/>
      </c>
    </row>
    <row r="1592">
      <c r="A1592" s="17" t="n"/>
      <c r="C1592" s="20">
        <f>IF($B1592="","",IFERROR(INDEX('Equipment register'!$B$2:$B$501,MATCH($B1592,'Equipment register'!$A$2:$A$501,0)),"Not in register"))</f>
        <v/>
      </c>
      <c r="G1592" s="17" t="n"/>
      <c r="H1592" s="17" t="n"/>
      <c r="L1592" s="21">
        <f>IF($A1592="","",IF($H1592="",TODAY(),$H1592)-$A1592)</f>
        <v/>
      </c>
      <c r="M1592" s="20">
        <f>IF($A1592="","",IF($H1592&lt;&gt;"","Returned",IF(AND($G1592&lt;&gt;"",TODAY()&gt;$G1592),"Overdue","Out")))</f>
        <v/>
      </c>
      <c r="N1592" s="21">
        <f>IF(OR($A1592="",$G1592=""),"",MAX(0,IF($H1592="",TODAY(),$H1592)-$G1592))</f>
        <v/>
      </c>
    </row>
    <row r="1593">
      <c r="A1593" s="17" t="n"/>
      <c r="C1593" s="20">
        <f>IF($B1593="","",IFERROR(INDEX('Equipment register'!$B$2:$B$501,MATCH($B1593,'Equipment register'!$A$2:$A$501,0)),"Not in register"))</f>
        <v/>
      </c>
      <c r="G1593" s="17" t="n"/>
      <c r="H1593" s="17" t="n"/>
      <c r="L1593" s="21">
        <f>IF($A1593="","",IF($H1593="",TODAY(),$H1593)-$A1593)</f>
        <v/>
      </c>
      <c r="M1593" s="20">
        <f>IF($A1593="","",IF($H1593&lt;&gt;"","Returned",IF(AND($G1593&lt;&gt;"",TODAY()&gt;$G1593),"Overdue","Out")))</f>
        <v/>
      </c>
      <c r="N1593" s="21">
        <f>IF(OR($A1593="",$G1593=""),"",MAX(0,IF($H1593="",TODAY(),$H1593)-$G1593))</f>
        <v/>
      </c>
    </row>
    <row r="1594">
      <c r="A1594" s="17" t="n"/>
      <c r="C1594" s="20">
        <f>IF($B1594="","",IFERROR(INDEX('Equipment register'!$B$2:$B$501,MATCH($B1594,'Equipment register'!$A$2:$A$501,0)),"Not in register"))</f>
        <v/>
      </c>
      <c r="G1594" s="17" t="n"/>
      <c r="H1594" s="17" t="n"/>
      <c r="L1594" s="21">
        <f>IF($A1594="","",IF($H1594="",TODAY(),$H1594)-$A1594)</f>
        <v/>
      </c>
      <c r="M1594" s="20">
        <f>IF($A1594="","",IF($H1594&lt;&gt;"","Returned",IF(AND($G1594&lt;&gt;"",TODAY()&gt;$G1594),"Overdue","Out")))</f>
        <v/>
      </c>
      <c r="N1594" s="21">
        <f>IF(OR($A1594="",$G1594=""),"",MAX(0,IF($H1594="",TODAY(),$H1594)-$G1594))</f>
        <v/>
      </c>
    </row>
    <row r="1595">
      <c r="A1595" s="17" t="n"/>
      <c r="C1595" s="20">
        <f>IF($B1595="","",IFERROR(INDEX('Equipment register'!$B$2:$B$501,MATCH($B1595,'Equipment register'!$A$2:$A$501,0)),"Not in register"))</f>
        <v/>
      </c>
      <c r="G1595" s="17" t="n"/>
      <c r="H1595" s="17" t="n"/>
      <c r="L1595" s="21">
        <f>IF($A1595="","",IF($H1595="",TODAY(),$H1595)-$A1595)</f>
        <v/>
      </c>
      <c r="M1595" s="20">
        <f>IF($A1595="","",IF($H1595&lt;&gt;"","Returned",IF(AND($G1595&lt;&gt;"",TODAY()&gt;$G1595),"Overdue","Out")))</f>
        <v/>
      </c>
      <c r="N1595" s="21">
        <f>IF(OR($A1595="",$G1595=""),"",MAX(0,IF($H1595="",TODAY(),$H1595)-$G1595))</f>
        <v/>
      </c>
    </row>
    <row r="1596">
      <c r="A1596" s="17" t="n"/>
      <c r="C1596" s="20">
        <f>IF($B1596="","",IFERROR(INDEX('Equipment register'!$B$2:$B$501,MATCH($B1596,'Equipment register'!$A$2:$A$501,0)),"Not in register"))</f>
        <v/>
      </c>
      <c r="G1596" s="17" t="n"/>
      <c r="H1596" s="17" t="n"/>
      <c r="L1596" s="21">
        <f>IF($A1596="","",IF($H1596="",TODAY(),$H1596)-$A1596)</f>
        <v/>
      </c>
      <c r="M1596" s="20">
        <f>IF($A1596="","",IF($H1596&lt;&gt;"","Returned",IF(AND($G1596&lt;&gt;"",TODAY()&gt;$G1596),"Overdue","Out")))</f>
        <v/>
      </c>
      <c r="N1596" s="21">
        <f>IF(OR($A1596="",$G1596=""),"",MAX(0,IF($H1596="",TODAY(),$H1596)-$G1596))</f>
        <v/>
      </c>
    </row>
    <row r="1597">
      <c r="A1597" s="17" t="n"/>
      <c r="C1597" s="20">
        <f>IF($B1597="","",IFERROR(INDEX('Equipment register'!$B$2:$B$501,MATCH($B1597,'Equipment register'!$A$2:$A$501,0)),"Not in register"))</f>
        <v/>
      </c>
      <c r="G1597" s="17" t="n"/>
      <c r="H1597" s="17" t="n"/>
      <c r="L1597" s="21">
        <f>IF($A1597="","",IF($H1597="",TODAY(),$H1597)-$A1597)</f>
        <v/>
      </c>
      <c r="M1597" s="20">
        <f>IF($A1597="","",IF($H1597&lt;&gt;"","Returned",IF(AND($G1597&lt;&gt;"",TODAY()&gt;$G1597),"Overdue","Out")))</f>
        <v/>
      </c>
      <c r="N1597" s="21">
        <f>IF(OR($A1597="",$G1597=""),"",MAX(0,IF($H1597="",TODAY(),$H1597)-$G1597))</f>
        <v/>
      </c>
    </row>
    <row r="1598">
      <c r="A1598" s="17" t="n"/>
      <c r="C1598" s="20">
        <f>IF($B1598="","",IFERROR(INDEX('Equipment register'!$B$2:$B$501,MATCH($B1598,'Equipment register'!$A$2:$A$501,0)),"Not in register"))</f>
        <v/>
      </c>
      <c r="G1598" s="17" t="n"/>
      <c r="H1598" s="17" t="n"/>
      <c r="L1598" s="21">
        <f>IF($A1598="","",IF($H1598="",TODAY(),$H1598)-$A1598)</f>
        <v/>
      </c>
      <c r="M1598" s="20">
        <f>IF($A1598="","",IF($H1598&lt;&gt;"","Returned",IF(AND($G1598&lt;&gt;"",TODAY()&gt;$G1598),"Overdue","Out")))</f>
        <v/>
      </c>
      <c r="N1598" s="21">
        <f>IF(OR($A1598="",$G1598=""),"",MAX(0,IF($H1598="",TODAY(),$H1598)-$G1598))</f>
        <v/>
      </c>
    </row>
    <row r="1599">
      <c r="A1599" s="17" t="n"/>
      <c r="C1599" s="20">
        <f>IF($B1599="","",IFERROR(INDEX('Equipment register'!$B$2:$B$501,MATCH($B1599,'Equipment register'!$A$2:$A$501,0)),"Not in register"))</f>
        <v/>
      </c>
      <c r="G1599" s="17" t="n"/>
      <c r="H1599" s="17" t="n"/>
      <c r="L1599" s="21">
        <f>IF($A1599="","",IF($H1599="",TODAY(),$H1599)-$A1599)</f>
        <v/>
      </c>
      <c r="M1599" s="20">
        <f>IF($A1599="","",IF($H1599&lt;&gt;"","Returned",IF(AND($G1599&lt;&gt;"",TODAY()&gt;$G1599),"Overdue","Out")))</f>
        <v/>
      </c>
      <c r="N1599" s="21">
        <f>IF(OR($A1599="",$G1599=""),"",MAX(0,IF($H1599="",TODAY(),$H1599)-$G1599))</f>
        <v/>
      </c>
    </row>
    <row r="1600">
      <c r="A1600" s="17" t="n"/>
      <c r="C1600" s="20">
        <f>IF($B1600="","",IFERROR(INDEX('Equipment register'!$B$2:$B$501,MATCH($B1600,'Equipment register'!$A$2:$A$501,0)),"Not in register"))</f>
        <v/>
      </c>
      <c r="G1600" s="17" t="n"/>
      <c r="H1600" s="17" t="n"/>
      <c r="L1600" s="21">
        <f>IF($A1600="","",IF($H1600="",TODAY(),$H1600)-$A1600)</f>
        <v/>
      </c>
      <c r="M1600" s="20">
        <f>IF($A1600="","",IF($H1600&lt;&gt;"","Returned",IF(AND($G1600&lt;&gt;"",TODAY()&gt;$G1600),"Overdue","Out")))</f>
        <v/>
      </c>
      <c r="N1600" s="21">
        <f>IF(OR($A1600="",$G1600=""),"",MAX(0,IF($H1600="",TODAY(),$H1600)-$G1600))</f>
        <v/>
      </c>
    </row>
    <row r="1601">
      <c r="A1601" s="17" t="n"/>
      <c r="C1601" s="20">
        <f>IF($B1601="","",IFERROR(INDEX('Equipment register'!$B$2:$B$501,MATCH($B1601,'Equipment register'!$A$2:$A$501,0)),"Not in register"))</f>
        <v/>
      </c>
      <c r="G1601" s="17" t="n"/>
      <c r="H1601" s="17" t="n"/>
      <c r="L1601" s="21">
        <f>IF($A1601="","",IF($H1601="",TODAY(),$H1601)-$A1601)</f>
        <v/>
      </c>
      <c r="M1601" s="20">
        <f>IF($A1601="","",IF($H1601&lt;&gt;"","Returned",IF(AND($G1601&lt;&gt;"",TODAY()&gt;$G1601),"Overdue","Out")))</f>
        <v/>
      </c>
      <c r="N1601" s="21">
        <f>IF(OR($A1601="",$G1601=""),"",MAX(0,IF($H1601="",TODAY(),$H1601)-$G1601))</f>
        <v/>
      </c>
    </row>
    <row r="1602">
      <c r="A1602" s="17" t="n"/>
      <c r="C1602" s="20">
        <f>IF($B1602="","",IFERROR(INDEX('Equipment register'!$B$2:$B$501,MATCH($B1602,'Equipment register'!$A$2:$A$501,0)),"Not in register"))</f>
        <v/>
      </c>
      <c r="G1602" s="17" t="n"/>
      <c r="H1602" s="17" t="n"/>
      <c r="L1602" s="21">
        <f>IF($A1602="","",IF($H1602="",TODAY(),$H1602)-$A1602)</f>
        <v/>
      </c>
      <c r="M1602" s="20">
        <f>IF($A1602="","",IF($H1602&lt;&gt;"","Returned",IF(AND($G1602&lt;&gt;"",TODAY()&gt;$G1602),"Overdue","Out")))</f>
        <v/>
      </c>
      <c r="N1602" s="21">
        <f>IF(OR($A1602="",$G1602=""),"",MAX(0,IF($H1602="",TODAY(),$H1602)-$G1602))</f>
        <v/>
      </c>
    </row>
    <row r="1603">
      <c r="A1603" s="17" t="n"/>
      <c r="C1603" s="20">
        <f>IF($B1603="","",IFERROR(INDEX('Equipment register'!$B$2:$B$501,MATCH($B1603,'Equipment register'!$A$2:$A$501,0)),"Not in register"))</f>
        <v/>
      </c>
      <c r="G1603" s="17" t="n"/>
      <c r="H1603" s="17" t="n"/>
      <c r="L1603" s="21">
        <f>IF($A1603="","",IF($H1603="",TODAY(),$H1603)-$A1603)</f>
        <v/>
      </c>
      <c r="M1603" s="20">
        <f>IF($A1603="","",IF($H1603&lt;&gt;"","Returned",IF(AND($G1603&lt;&gt;"",TODAY()&gt;$G1603),"Overdue","Out")))</f>
        <v/>
      </c>
      <c r="N1603" s="21">
        <f>IF(OR($A1603="",$G1603=""),"",MAX(0,IF($H1603="",TODAY(),$H1603)-$G1603))</f>
        <v/>
      </c>
    </row>
    <row r="1604">
      <c r="A1604" s="17" t="n"/>
      <c r="C1604" s="20">
        <f>IF($B1604="","",IFERROR(INDEX('Equipment register'!$B$2:$B$501,MATCH($B1604,'Equipment register'!$A$2:$A$501,0)),"Not in register"))</f>
        <v/>
      </c>
      <c r="G1604" s="17" t="n"/>
      <c r="H1604" s="17" t="n"/>
      <c r="L1604" s="21">
        <f>IF($A1604="","",IF($H1604="",TODAY(),$H1604)-$A1604)</f>
        <v/>
      </c>
      <c r="M1604" s="20">
        <f>IF($A1604="","",IF($H1604&lt;&gt;"","Returned",IF(AND($G1604&lt;&gt;"",TODAY()&gt;$G1604),"Overdue","Out")))</f>
        <v/>
      </c>
      <c r="N1604" s="21">
        <f>IF(OR($A1604="",$G1604=""),"",MAX(0,IF($H1604="",TODAY(),$H1604)-$G1604))</f>
        <v/>
      </c>
    </row>
    <row r="1605">
      <c r="A1605" s="17" t="n"/>
      <c r="C1605" s="20">
        <f>IF($B1605="","",IFERROR(INDEX('Equipment register'!$B$2:$B$501,MATCH($B1605,'Equipment register'!$A$2:$A$501,0)),"Not in register"))</f>
        <v/>
      </c>
      <c r="G1605" s="17" t="n"/>
      <c r="H1605" s="17" t="n"/>
      <c r="L1605" s="21">
        <f>IF($A1605="","",IF($H1605="",TODAY(),$H1605)-$A1605)</f>
        <v/>
      </c>
      <c r="M1605" s="20">
        <f>IF($A1605="","",IF($H1605&lt;&gt;"","Returned",IF(AND($G1605&lt;&gt;"",TODAY()&gt;$G1605),"Overdue","Out")))</f>
        <v/>
      </c>
      <c r="N1605" s="21">
        <f>IF(OR($A1605="",$G1605=""),"",MAX(0,IF($H1605="",TODAY(),$H1605)-$G1605))</f>
        <v/>
      </c>
    </row>
    <row r="1606">
      <c r="A1606" s="17" t="n"/>
      <c r="C1606" s="20">
        <f>IF($B1606="","",IFERROR(INDEX('Equipment register'!$B$2:$B$501,MATCH($B1606,'Equipment register'!$A$2:$A$501,0)),"Not in register"))</f>
        <v/>
      </c>
      <c r="G1606" s="17" t="n"/>
      <c r="H1606" s="17" t="n"/>
      <c r="L1606" s="21">
        <f>IF($A1606="","",IF($H1606="",TODAY(),$H1606)-$A1606)</f>
        <v/>
      </c>
      <c r="M1606" s="20">
        <f>IF($A1606="","",IF($H1606&lt;&gt;"","Returned",IF(AND($G1606&lt;&gt;"",TODAY()&gt;$G1606),"Overdue","Out")))</f>
        <v/>
      </c>
      <c r="N1606" s="21">
        <f>IF(OR($A1606="",$G1606=""),"",MAX(0,IF($H1606="",TODAY(),$H1606)-$G1606))</f>
        <v/>
      </c>
    </row>
    <row r="1607">
      <c r="A1607" s="17" t="n"/>
      <c r="C1607" s="20">
        <f>IF($B1607="","",IFERROR(INDEX('Equipment register'!$B$2:$B$501,MATCH($B1607,'Equipment register'!$A$2:$A$501,0)),"Not in register"))</f>
        <v/>
      </c>
      <c r="G1607" s="17" t="n"/>
      <c r="H1607" s="17" t="n"/>
      <c r="L1607" s="21">
        <f>IF($A1607="","",IF($H1607="",TODAY(),$H1607)-$A1607)</f>
        <v/>
      </c>
      <c r="M1607" s="20">
        <f>IF($A1607="","",IF($H1607&lt;&gt;"","Returned",IF(AND($G1607&lt;&gt;"",TODAY()&gt;$G1607),"Overdue","Out")))</f>
        <v/>
      </c>
      <c r="N1607" s="21">
        <f>IF(OR($A1607="",$G1607=""),"",MAX(0,IF($H1607="",TODAY(),$H1607)-$G1607))</f>
        <v/>
      </c>
    </row>
    <row r="1608">
      <c r="A1608" s="17" t="n"/>
      <c r="C1608" s="20">
        <f>IF($B1608="","",IFERROR(INDEX('Equipment register'!$B$2:$B$501,MATCH($B1608,'Equipment register'!$A$2:$A$501,0)),"Not in register"))</f>
        <v/>
      </c>
      <c r="G1608" s="17" t="n"/>
      <c r="H1608" s="17" t="n"/>
      <c r="L1608" s="21">
        <f>IF($A1608="","",IF($H1608="",TODAY(),$H1608)-$A1608)</f>
        <v/>
      </c>
      <c r="M1608" s="20">
        <f>IF($A1608="","",IF($H1608&lt;&gt;"","Returned",IF(AND($G1608&lt;&gt;"",TODAY()&gt;$G1608),"Overdue","Out")))</f>
        <v/>
      </c>
      <c r="N1608" s="21">
        <f>IF(OR($A1608="",$G1608=""),"",MAX(0,IF($H1608="",TODAY(),$H1608)-$G1608))</f>
        <v/>
      </c>
    </row>
    <row r="1609">
      <c r="A1609" s="17" t="n"/>
      <c r="C1609" s="20">
        <f>IF($B1609="","",IFERROR(INDEX('Equipment register'!$B$2:$B$501,MATCH($B1609,'Equipment register'!$A$2:$A$501,0)),"Not in register"))</f>
        <v/>
      </c>
      <c r="G1609" s="17" t="n"/>
      <c r="H1609" s="17" t="n"/>
      <c r="L1609" s="21">
        <f>IF($A1609="","",IF($H1609="",TODAY(),$H1609)-$A1609)</f>
        <v/>
      </c>
      <c r="M1609" s="20">
        <f>IF($A1609="","",IF($H1609&lt;&gt;"","Returned",IF(AND($G1609&lt;&gt;"",TODAY()&gt;$G1609),"Overdue","Out")))</f>
        <v/>
      </c>
      <c r="N1609" s="21">
        <f>IF(OR($A1609="",$G1609=""),"",MAX(0,IF($H1609="",TODAY(),$H1609)-$G1609))</f>
        <v/>
      </c>
    </row>
    <row r="1610">
      <c r="A1610" s="17" t="n"/>
      <c r="C1610" s="20">
        <f>IF($B1610="","",IFERROR(INDEX('Equipment register'!$B$2:$B$501,MATCH($B1610,'Equipment register'!$A$2:$A$501,0)),"Not in register"))</f>
        <v/>
      </c>
      <c r="G1610" s="17" t="n"/>
      <c r="H1610" s="17" t="n"/>
      <c r="L1610" s="21">
        <f>IF($A1610="","",IF($H1610="",TODAY(),$H1610)-$A1610)</f>
        <v/>
      </c>
      <c r="M1610" s="20">
        <f>IF($A1610="","",IF($H1610&lt;&gt;"","Returned",IF(AND($G1610&lt;&gt;"",TODAY()&gt;$G1610),"Overdue","Out")))</f>
        <v/>
      </c>
      <c r="N1610" s="21">
        <f>IF(OR($A1610="",$G1610=""),"",MAX(0,IF($H1610="",TODAY(),$H1610)-$G1610))</f>
        <v/>
      </c>
    </row>
    <row r="1611">
      <c r="A1611" s="17" t="n"/>
      <c r="C1611" s="20">
        <f>IF($B1611="","",IFERROR(INDEX('Equipment register'!$B$2:$B$501,MATCH($B1611,'Equipment register'!$A$2:$A$501,0)),"Not in register"))</f>
        <v/>
      </c>
      <c r="G1611" s="17" t="n"/>
      <c r="H1611" s="17" t="n"/>
      <c r="L1611" s="21">
        <f>IF($A1611="","",IF($H1611="",TODAY(),$H1611)-$A1611)</f>
        <v/>
      </c>
      <c r="M1611" s="20">
        <f>IF($A1611="","",IF($H1611&lt;&gt;"","Returned",IF(AND($G1611&lt;&gt;"",TODAY()&gt;$G1611),"Overdue","Out")))</f>
        <v/>
      </c>
      <c r="N1611" s="21">
        <f>IF(OR($A1611="",$G1611=""),"",MAX(0,IF($H1611="",TODAY(),$H1611)-$G1611))</f>
        <v/>
      </c>
    </row>
    <row r="1612">
      <c r="A1612" s="17" t="n"/>
      <c r="C1612" s="20">
        <f>IF($B1612="","",IFERROR(INDEX('Equipment register'!$B$2:$B$501,MATCH($B1612,'Equipment register'!$A$2:$A$501,0)),"Not in register"))</f>
        <v/>
      </c>
      <c r="G1612" s="17" t="n"/>
      <c r="H1612" s="17" t="n"/>
      <c r="L1612" s="21">
        <f>IF($A1612="","",IF($H1612="",TODAY(),$H1612)-$A1612)</f>
        <v/>
      </c>
      <c r="M1612" s="20">
        <f>IF($A1612="","",IF($H1612&lt;&gt;"","Returned",IF(AND($G1612&lt;&gt;"",TODAY()&gt;$G1612),"Overdue","Out")))</f>
        <v/>
      </c>
      <c r="N1612" s="21">
        <f>IF(OR($A1612="",$G1612=""),"",MAX(0,IF($H1612="",TODAY(),$H1612)-$G1612))</f>
        <v/>
      </c>
    </row>
    <row r="1613">
      <c r="A1613" s="17" t="n"/>
      <c r="C1613" s="20">
        <f>IF($B1613="","",IFERROR(INDEX('Equipment register'!$B$2:$B$501,MATCH($B1613,'Equipment register'!$A$2:$A$501,0)),"Not in register"))</f>
        <v/>
      </c>
      <c r="G1613" s="17" t="n"/>
      <c r="H1613" s="17" t="n"/>
      <c r="L1613" s="21">
        <f>IF($A1613="","",IF($H1613="",TODAY(),$H1613)-$A1613)</f>
        <v/>
      </c>
      <c r="M1613" s="20">
        <f>IF($A1613="","",IF($H1613&lt;&gt;"","Returned",IF(AND($G1613&lt;&gt;"",TODAY()&gt;$G1613),"Overdue","Out")))</f>
        <v/>
      </c>
      <c r="N1613" s="21">
        <f>IF(OR($A1613="",$G1613=""),"",MAX(0,IF($H1613="",TODAY(),$H1613)-$G1613))</f>
        <v/>
      </c>
    </row>
    <row r="1614">
      <c r="A1614" s="17" t="n"/>
      <c r="C1614" s="20">
        <f>IF($B1614="","",IFERROR(INDEX('Equipment register'!$B$2:$B$501,MATCH($B1614,'Equipment register'!$A$2:$A$501,0)),"Not in register"))</f>
        <v/>
      </c>
      <c r="G1614" s="17" t="n"/>
      <c r="H1614" s="17" t="n"/>
      <c r="L1614" s="21">
        <f>IF($A1614="","",IF($H1614="",TODAY(),$H1614)-$A1614)</f>
        <v/>
      </c>
      <c r="M1614" s="20">
        <f>IF($A1614="","",IF($H1614&lt;&gt;"","Returned",IF(AND($G1614&lt;&gt;"",TODAY()&gt;$G1614),"Overdue","Out")))</f>
        <v/>
      </c>
      <c r="N1614" s="21">
        <f>IF(OR($A1614="",$G1614=""),"",MAX(0,IF($H1614="",TODAY(),$H1614)-$G1614))</f>
        <v/>
      </c>
    </row>
    <row r="1615">
      <c r="A1615" s="17" t="n"/>
      <c r="C1615" s="20">
        <f>IF($B1615="","",IFERROR(INDEX('Equipment register'!$B$2:$B$501,MATCH($B1615,'Equipment register'!$A$2:$A$501,0)),"Not in register"))</f>
        <v/>
      </c>
      <c r="G1615" s="17" t="n"/>
      <c r="H1615" s="17" t="n"/>
      <c r="L1615" s="21">
        <f>IF($A1615="","",IF($H1615="",TODAY(),$H1615)-$A1615)</f>
        <v/>
      </c>
      <c r="M1615" s="20">
        <f>IF($A1615="","",IF($H1615&lt;&gt;"","Returned",IF(AND($G1615&lt;&gt;"",TODAY()&gt;$G1615),"Overdue","Out")))</f>
        <v/>
      </c>
      <c r="N1615" s="21">
        <f>IF(OR($A1615="",$G1615=""),"",MAX(0,IF($H1615="",TODAY(),$H1615)-$G1615))</f>
        <v/>
      </c>
    </row>
    <row r="1616">
      <c r="A1616" s="17" t="n"/>
      <c r="C1616" s="20">
        <f>IF($B1616="","",IFERROR(INDEX('Equipment register'!$B$2:$B$501,MATCH($B1616,'Equipment register'!$A$2:$A$501,0)),"Not in register"))</f>
        <v/>
      </c>
      <c r="G1616" s="17" t="n"/>
      <c r="H1616" s="17" t="n"/>
      <c r="L1616" s="21">
        <f>IF($A1616="","",IF($H1616="",TODAY(),$H1616)-$A1616)</f>
        <v/>
      </c>
      <c r="M1616" s="20">
        <f>IF($A1616="","",IF($H1616&lt;&gt;"","Returned",IF(AND($G1616&lt;&gt;"",TODAY()&gt;$G1616),"Overdue","Out")))</f>
        <v/>
      </c>
      <c r="N1616" s="21">
        <f>IF(OR($A1616="",$G1616=""),"",MAX(0,IF($H1616="",TODAY(),$H1616)-$G1616))</f>
        <v/>
      </c>
    </row>
    <row r="1617">
      <c r="A1617" s="17" t="n"/>
      <c r="C1617" s="20">
        <f>IF($B1617="","",IFERROR(INDEX('Equipment register'!$B$2:$B$501,MATCH($B1617,'Equipment register'!$A$2:$A$501,0)),"Not in register"))</f>
        <v/>
      </c>
      <c r="G1617" s="17" t="n"/>
      <c r="H1617" s="17" t="n"/>
      <c r="L1617" s="21">
        <f>IF($A1617="","",IF($H1617="",TODAY(),$H1617)-$A1617)</f>
        <v/>
      </c>
      <c r="M1617" s="20">
        <f>IF($A1617="","",IF($H1617&lt;&gt;"","Returned",IF(AND($G1617&lt;&gt;"",TODAY()&gt;$G1617),"Overdue","Out")))</f>
        <v/>
      </c>
      <c r="N1617" s="21">
        <f>IF(OR($A1617="",$G1617=""),"",MAX(0,IF($H1617="",TODAY(),$H1617)-$G1617))</f>
        <v/>
      </c>
    </row>
    <row r="1618">
      <c r="A1618" s="17" t="n"/>
      <c r="C1618" s="20">
        <f>IF($B1618="","",IFERROR(INDEX('Equipment register'!$B$2:$B$501,MATCH($B1618,'Equipment register'!$A$2:$A$501,0)),"Not in register"))</f>
        <v/>
      </c>
      <c r="G1618" s="17" t="n"/>
      <c r="H1618" s="17" t="n"/>
      <c r="L1618" s="21">
        <f>IF($A1618="","",IF($H1618="",TODAY(),$H1618)-$A1618)</f>
        <v/>
      </c>
      <c r="M1618" s="20">
        <f>IF($A1618="","",IF($H1618&lt;&gt;"","Returned",IF(AND($G1618&lt;&gt;"",TODAY()&gt;$G1618),"Overdue","Out")))</f>
        <v/>
      </c>
      <c r="N1618" s="21">
        <f>IF(OR($A1618="",$G1618=""),"",MAX(0,IF($H1618="",TODAY(),$H1618)-$G1618))</f>
        <v/>
      </c>
    </row>
    <row r="1619">
      <c r="A1619" s="17" t="n"/>
      <c r="C1619" s="20">
        <f>IF($B1619="","",IFERROR(INDEX('Equipment register'!$B$2:$B$501,MATCH($B1619,'Equipment register'!$A$2:$A$501,0)),"Not in register"))</f>
        <v/>
      </c>
      <c r="G1619" s="17" t="n"/>
      <c r="H1619" s="17" t="n"/>
      <c r="L1619" s="21">
        <f>IF($A1619="","",IF($H1619="",TODAY(),$H1619)-$A1619)</f>
        <v/>
      </c>
      <c r="M1619" s="20">
        <f>IF($A1619="","",IF($H1619&lt;&gt;"","Returned",IF(AND($G1619&lt;&gt;"",TODAY()&gt;$G1619),"Overdue","Out")))</f>
        <v/>
      </c>
      <c r="N1619" s="21">
        <f>IF(OR($A1619="",$G1619=""),"",MAX(0,IF($H1619="",TODAY(),$H1619)-$G1619))</f>
        <v/>
      </c>
    </row>
    <row r="1620">
      <c r="A1620" s="17" t="n"/>
      <c r="C1620" s="20">
        <f>IF($B1620="","",IFERROR(INDEX('Equipment register'!$B$2:$B$501,MATCH($B1620,'Equipment register'!$A$2:$A$501,0)),"Not in register"))</f>
        <v/>
      </c>
      <c r="G1620" s="17" t="n"/>
      <c r="H1620" s="17" t="n"/>
      <c r="L1620" s="21">
        <f>IF($A1620="","",IF($H1620="",TODAY(),$H1620)-$A1620)</f>
        <v/>
      </c>
      <c r="M1620" s="20">
        <f>IF($A1620="","",IF($H1620&lt;&gt;"","Returned",IF(AND($G1620&lt;&gt;"",TODAY()&gt;$G1620),"Overdue","Out")))</f>
        <v/>
      </c>
      <c r="N1620" s="21">
        <f>IF(OR($A1620="",$G1620=""),"",MAX(0,IF($H1620="",TODAY(),$H1620)-$G1620))</f>
        <v/>
      </c>
    </row>
    <row r="1621">
      <c r="A1621" s="17" t="n"/>
      <c r="C1621" s="20">
        <f>IF($B1621="","",IFERROR(INDEX('Equipment register'!$B$2:$B$501,MATCH($B1621,'Equipment register'!$A$2:$A$501,0)),"Not in register"))</f>
        <v/>
      </c>
      <c r="G1621" s="17" t="n"/>
      <c r="H1621" s="17" t="n"/>
      <c r="L1621" s="21">
        <f>IF($A1621="","",IF($H1621="",TODAY(),$H1621)-$A1621)</f>
        <v/>
      </c>
      <c r="M1621" s="20">
        <f>IF($A1621="","",IF($H1621&lt;&gt;"","Returned",IF(AND($G1621&lt;&gt;"",TODAY()&gt;$G1621),"Overdue","Out")))</f>
        <v/>
      </c>
      <c r="N1621" s="21">
        <f>IF(OR($A1621="",$G1621=""),"",MAX(0,IF($H1621="",TODAY(),$H1621)-$G1621))</f>
        <v/>
      </c>
    </row>
    <row r="1622">
      <c r="A1622" s="17" t="n"/>
      <c r="C1622" s="20">
        <f>IF($B1622="","",IFERROR(INDEX('Equipment register'!$B$2:$B$501,MATCH($B1622,'Equipment register'!$A$2:$A$501,0)),"Not in register"))</f>
        <v/>
      </c>
      <c r="G1622" s="17" t="n"/>
      <c r="H1622" s="17" t="n"/>
      <c r="L1622" s="21">
        <f>IF($A1622="","",IF($H1622="",TODAY(),$H1622)-$A1622)</f>
        <v/>
      </c>
      <c r="M1622" s="20">
        <f>IF($A1622="","",IF($H1622&lt;&gt;"","Returned",IF(AND($G1622&lt;&gt;"",TODAY()&gt;$G1622),"Overdue","Out")))</f>
        <v/>
      </c>
      <c r="N1622" s="21">
        <f>IF(OR($A1622="",$G1622=""),"",MAX(0,IF($H1622="",TODAY(),$H1622)-$G1622))</f>
        <v/>
      </c>
    </row>
    <row r="1623">
      <c r="A1623" s="17" t="n"/>
      <c r="C1623" s="20">
        <f>IF($B1623="","",IFERROR(INDEX('Equipment register'!$B$2:$B$501,MATCH($B1623,'Equipment register'!$A$2:$A$501,0)),"Not in register"))</f>
        <v/>
      </c>
      <c r="G1623" s="17" t="n"/>
      <c r="H1623" s="17" t="n"/>
      <c r="L1623" s="21">
        <f>IF($A1623="","",IF($H1623="",TODAY(),$H1623)-$A1623)</f>
        <v/>
      </c>
      <c r="M1623" s="20">
        <f>IF($A1623="","",IF($H1623&lt;&gt;"","Returned",IF(AND($G1623&lt;&gt;"",TODAY()&gt;$G1623),"Overdue","Out")))</f>
        <v/>
      </c>
      <c r="N1623" s="21">
        <f>IF(OR($A1623="",$G1623=""),"",MAX(0,IF($H1623="",TODAY(),$H1623)-$G1623))</f>
        <v/>
      </c>
    </row>
    <row r="1624">
      <c r="A1624" s="17" t="n"/>
      <c r="C1624" s="20">
        <f>IF($B1624="","",IFERROR(INDEX('Equipment register'!$B$2:$B$501,MATCH($B1624,'Equipment register'!$A$2:$A$501,0)),"Not in register"))</f>
        <v/>
      </c>
      <c r="G1624" s="17" t="n"/>
      <c r="H1624" s="17" t="n"/>
      <c r="L1624" s="21">
        <f>IF($A1624="","",IF($H1624="",TODAY(),$H1624)-$A1624)</f>
        <v/>
      </c>
      <c r="M1624" s="20">
        <f>IF($A1624="","",IF($H1624&lt;&gt;"","Returned",IF(AND($G1624&lt;&gt;"",TODAY()&gt;$G1624),"Overdue","Out")))</f>
        <v/>
      </c>
      <c r="N1624" s="21">
        <f>IF(OR($A1624="",$G1624=""),"",MAX(0,IF($H1624="",TODAY(),$H1624)-$G1624))</f>
        <v/>
      </c>
    </row>
    <row r="1625">
      <c r="A1625" s="17" t="n"/>
      <c r="C1625" s="20">
        <f>IF($B1625="","",IFERROR(INDEX('Equipment register'!$B$2:$B$501,MATCH($B1625,'Equipment register'!$A$2:$A$501,0)),"Not in register"))</f>
        <v/>
      </c>
      <c r="G1625" s="17" t="n"/>
      <c r="H1625" s="17" t="n"/>
      <c r="L1625" s="21">
        <f>IF($A1625="","",IF($H1625="",TODAY(),$H1625)-$A1625)</f>
        <v/>
      </c>
      <c r="M1625" s="20">
        <f>IF($A1625="","",IF($H1625&lt;&gt;"","Returned",IF(AND($G1625&lt;&gt;"",TODAY()&gt;$G1625),"Overdue","Out")))</f>
        <v/>
      </c>
      <c r="N1625" s="21">
        <f>IF(OR($A1625="",$G1625=""),"",MAX(0,IF($H1625="",TODAY(),$H1625)-$G1625))</f>
        <v/>
      </c>
    </row>
    <row r="1626">
      <c r="A1626" s="17" t="n"/>
      <c r="C1626" s="20">
        <f>IF($B1626="","",IFERROR(INDEX('Equipment register'!$B$2:$B$501,MATCH($B1626,'Equipment register'!$A$2:$A$501,0)),"Not in register"))</f>
        <v/>
      </c>
      <c r="G1626" s="17" t="n"/>
      <c r="H1626" s="17" t="n"/>
      <c r="L1626" s="21">
        <f>IF($A1626="","",IF($H1626="",TODAY(),$H1626)-$A1626)</f>
        <v/>
      </c>
      <c r="M1626" s="20">
        <f>IF($A1626="","",IF($H1626&lt;&gt;"","Returned",IF(AND($G1626&lt;&gt;"",TODAY()&gt;$G1626),"Overdue","Out")))</f>
        <v/>
      </c>
      <c r="N1626" s="21">
        <f>IF(OR($A1626="",$G1626=""),"",MAX(0,IF($H1626="",TODAY(),$H1626)-$G1626))</f>
        <v/>
      </c>
    </row>
    <row r="1627">
      <c r="A1627" s="17" t="n"/>
      <c r="C1627" s="20">
        <f>IF($B1627="","",IFERROR(INDEX('Equipment register'!$B$2:$B$501,MATCH($B1627,'Equipment register'!$A$2:$A$501,0)),"Not in register"))</f>
        <v/>
      </c>
      <c r="G1627" s="17" t="n"/>
      <c r="H1627" s="17" t="n"/>
      <c r="L1627" s="21">
        <f>IF($A1627="","",IF($H1627="",TODAY(),$H1627)-$A1627)</f>
        <v/>
      </c>
      <c r="M1627" s="20">
        <f>IF($A1627="","",IF($H1627&lt;&gt;"","Returned",IF(AND($G1627&lt;&gt;"",TODAY()&gt;$G1627),"Overdue","Out")))</f>
        <v/>
      </c>
      <c r="N1627" s="21">
        <f>IF(OR($A1627="",$G1627=""),"",MAX(0,IF($H1627="",TODAY(),$H1627)-$G1627))</f>
        <v/>
      </c>
    </row>
    <row r="1628">
      <c r="A1628" s="17" t="n"/>
      <c r="C1628" s="20">
        <f>IF($B1628="","",IFERROR(INDEX('Equipment register'!$B$2:$B$501,MATCH($B1628,'Equipment register'!$A$2:$A$501,0)),"Not in register"))</f>
        <v/>
      </c>
      <c r="G1628" s="17" t="n"/>
      <c r="H1628" s="17" t="n"/>
      <c r="L1628" s="21">
        <f>IF($A1628="","",IF($H1628="",TODAY(),$H1628)-$A1628)</f>
        <v/>
      </c>
      <c r="M1628" s="20">
        <f>IF($A1628="","",IF($H1628&lt;&gt;"","Returned",IF(AND($G1628&lt;&gt;"",TODAY()&gt;$G1628),"Overdue","Out")))</f>
        <v/>
      </c>
      <c r="N1628" s="21">
        <f>IF(OR($A1628="",$G1628=""),"",MAX(0,IF($H1628="",TODAY(),$H1628)-$G1628))</f>
        <v/>
      </c>
    </row>
    <row r="1629">
      <c r="A1629" s="17" t="n"/>
      <c r="C1629" s="20">
        <f>IF($B1629="","",IFERROR(INDEX('Equipment register'!$B$2:$B$501,MATCH($B1629,'Equipment register'!$A$2:$A$501,0)),"Not in register"))</f>
        <v/>
      </c>
      <c r="G1629" s="17" t="n"/>
      <c r="H1629" s="17" t="n"/>
      <c r="L1629" s="21">
        <f>IF($A1629="","",IF($H1629="",TODAY(),$H1629)-$A1629)</f>
        <v/>
      </c>
      <c r="M1629" s="20">
        <f>IF($A1629="","",IF($H1629&lt;&gt;"","Returned",IF(AND($G1629&lt;&gt;"",TODAY()&gt;$G1629),"Overdue","Out")))</f>
        <v/>
      </c>
      <c r="N1629" s="21">
        <f>IF(OR($A1629="",$G1629=""),"",MAX(0,IF($H1629="",TODAY(),$H1629)-$G1629))</f>
        <v/>
      </c>
    </row>
    <row r="1630">
      <c r="A1630" s="17" t="n"/>
      <c r="C1630" s="20">
        <f>IF($B1630="","",IFERROR(INDEX('Equipment register'!$B$2:$B$501,MATCH($B1630,'Equipment register'!$A$2:$A$501,0)),"Not in register"))</f>
        <v/>
      </c>
      <c r="G1630" s="17" t="n"/>
      <c r="H1630" s="17" t="n"/>
      <c r="L1630" s="21">
        <f>IF($A1630="","",IF($H1630="",TODAY(),$H1630)-$A1630)</f>
        <v/>
      </c>
      <c r="M1630" s="20">
        <f>IF($A1630="","",IF($H1630&lt;&gt;"","Returned",IF(AND($G1630&lt;&gt;"",TODAY()&gt;$G1630),"Overdue","Out")))</f>
        <v/>
      </c>
      <c r="N1630" s="21">
        <f>IF(OR($A1630="",$G1630=""),"",MAX(0,IF($H1630="",TODAY(),$H1630)-$G1630))</f>
        <v/>
      </c>
    </row>
    <row r="1631">
      <c r="A1631" s="17" t="n"/>
      <c r="C1631" s="20">
        <f>IF($B1631="","",IFERROR(INDEX('Equipment register'!$B$2:$B$501,MATCH($B1631,'Equipment register'!$A$2:$A$501,0)),"Not in register"))</f>
        <v/>
      </c>
      <c r="G1631" s="17" t="n"/>
      <c r="H1631" s="17" t="n"/>
      <c r="L1631" s="21">
        <f>IF($A1631="","",IF($H1631="",TODAY(),$H1631)-$A1631)</f>
        <v/>
      </c>
      <c r="M1631" s="20">
        <f>IF($A1631="","",IF($H1631&lt;&gt;"","Returned",IF(AND($G1631&lt;&gt;"",TODAY()&gt;$G1631),"Overdue","Out")))</f>
        <v/>
      </c>
      <c r="N1631" s="21">
        <f>IF(OR($A1631="",$G1631=""),"",MAX(0,IF($H1631="",TODAY(),$H1631)-$G1631))</f>
        <v/>
      </c>
    </row>
    <row r="1632">
      <c r="A1632" s="17" t="n"/>
      <c r="C1632" s="20">
        <f>IF($B1632="","",IFERROR(INDEX('Equipment register'!$B$2:$B$501,MATCH($B1632,'Equipment register'!$A$2:$A$501,0)),"Not in register"))</f>
        <v/>
      </c>
      <c r="G1632" s="17" t="n"/>
      <c r="H1632" s="17" t="n"/>
      <c r="L1632" s="21">
        <f>IF($A1632="","",IF($H1632="",TODAY(),$H1632)-$A1632)</f>
        <v/>
      </c>
      <c r="M1632" s="20">
        <f>IF($A1632="","",IF($H1632&lt;&gt;"","Returned",IF(AND($G1632&lt;&gt;"",TODAY()&gt;$G1632),"Overdue","Out")))</f>
        <v/>
      </c>
      <c r="N1632" s="21">
        <f>IF(OR($A1632="",$G1632=""),"",MAX(0,IF($H1632="",TODAY(),$H1632)-$G1632))</f>
        <v/>
      </c>
    </row>
    <row r="1633">
      <c r="A1633" s="17" t="n"/>
      <c r="C1633" s="20">
        <f>IF($B1633="","",IFERROR(INDEX('Equipment register'!$B$2:$B$501,MATCH($B1633,'Equipment register'!$A$2:$A$501,0)),"Not in register"))</f>
        <v/>
      </c>
      <c r="G1633" s="17" t="n"/>
      <c r="H1633" s="17" t="n"/>
      <c r="L1633" s="21">
        <f>IF($A1633="","",IF($H1633="",TODAY(),$H1633)-$A1633)</f>
        <v/>
      </c>
      <c r="M1633" s="20">
        <f>IF($A1633="","",IF($H1633&lt;&gt;"","Returned",IF(AND($G1633&lt;&gt;"",TODAY()&gt;$G1633),"Overdue","Out")))</f>
        <v/>
      </c>
      <c r="N1633" s="21">
        <f>IF(OR($A1633="",$G1633=""),"",MAX(0,IF($H1633="",TODAY(),$H1633)-$G1633))</f>
        <v/>
      </c>
    </row>
    <row r="1634">
      <c r="A1634" s="17" t="n"/>
      <c r="C1634" s="20">
        <f>IF($B1634="","",IFERROR(INDEX('Equipment register'!$B$2:$B$501,MATCH($B1634,'Equipment register'!$A$2:$A$501,0)),"Not in register"))</f>
        <v/>
      </c>
      <c r="G1634" s="17" t="n"/>
      <c r="H1634" s="17" t="n"/>
      <c r="L1634" s="21">
        <f>IF($A1634="","",IF($H1634="",TODAY(),$H1634)-$A1634)</f>
        <v/>
      </c>
      <c r="M1634" s="20">
        <f>IF($A1634="","",IF($H1634&lt;&gt;"","Returned",IF(AND($G1634&lt;&gt;"",TODAY()&gt;$G1634),"Overdue","Out")))</f>
        <v/>
      </c>
      <c r="N1634" s="21">
        <f>IF(OR($A1634="",$G1634=""),"",MAX(0,IF($H1634="",TODAY(),$H1634)-$G1634))</f>
        <v/>
      </c>
    </row>
    <row r="1635">
      <c r="A1635" s="17" t="n"/>
      <c r="C1635" s="20">
        <f>IF($B1635="","",IFERROR(INDEX('Equipment register'!$B$2:$B$501,MATCH($B1635,'Equipment register'!$A$2:$A$501,0)),"Not in register"))</f>
        <v/>
      </c>
      <c r="G1635" s="17" t="n"/>
      <c r="H1635" s="17" t="n"/>
      <c r="L1635" s="21">
        <f>IF($A1635="","",IF($H1635="",TODAY(),$H1635)-$A1635)</f>
        <v/>
      </c>
      <c r="M1635" s="20">
        <f>IF($A1635="","",IF($H1635&lt;&gt;"","Returned",IF(AND($G1635&lt;&gt;"",TODAY()&gt;$G1635),"Overdue","Out")))</f>
        <v/>
      </c>
      <c r="N1635" s="21">
        <f>IF(OR($A1635="",$G1635=""),"",MAX(0,IF($H1635="",TODAY(),$H1635)-$G1635))</f>
        <v/>
      </c>
    </row>
    <row r="1636">
      <c r="A1636" s="17" t="n"/>
      <c r="C1636" s="20">
        <f>IF($B1636="","",IFERROR(INDEX('Equipment register'!$B$2:$B$501,MATCH($B1636,'Equipment register'!$A$2:$A$501,0)),"Not in register"))</f>
        <v/>
      </c>
      <c r="G1636" s="17" t="n"/>
      <c r="H1636" s="17" t="n"/>
      <c r="L1636" s="21">
        <f>IF($A1636="","",IF($H1636="",TODAY(),$H1636)-$A1636)</f>
        <v/>
      </c>
      <c r="M1636" s="20">
        <f>IF($A1636="","",IF($H1636&lt;&gt;"","Returned",IF(AND($G1636&lt;&gt;"",TODAY()&gt;$G1636),"Overdue","Out")))</f>
        <v/>
      </c>
      <c r="N1636" s="21">
        <f>IF(OR($A1636="",$G1636=""),"",MAX(0,IF($H1636="",TODAY(),$H1636)-$G1636))</f>
        <v/>
      </c>
    </row>
    <row r="1637">
      <c r="A1637" s="17" t="n"/>
      <c r="C1637" s="20">
        <f>IF($B1637="","",IFERROR(INDEX('Equipment register'!$B$2:$B$501,MATCH($B1637,'Equipment register'!$A$2:$A$501,0)),"Not in register"))</f>
        <v/>
      </c>
      <c r="G1637" s="17" t="n"/>
      <c r="H1637" s="17" t="n"/>
      <c r="L1637" s="21">
        <f>IF($A1637="","",IF($H1637="",TODAY(),$H1637)-$A1637)</f>
        <v/>
      </c>
      <c r="M1637" s="20">
        <f>IF($A1637="","",IF($H1637&lt;&gt;"","Returned",IF(AND($G1637&lt;&gt;"",TODAY()&gt;$G1637),"Overdue","Out")))</f>
        <v/>
      </c>
      <c r="N1637" s="21">
        <f>IF(OR($A1637="",$G1637=""),"",MAX(0,IF($H1637="",TODAY(),$H1637)-$G1637))</f>
        <v/>
      </c>
    </row>
    <row r="1638">
      <c r="A1638" s="17" t="n"/>
      <c r="C1638" s="20">
        <f>IF($B1638="","",IFERROR(INDEX('Equipment register'!$B$2:$B$501,MATCH($B1638,'Equipment register'!$A$2:$A$501,0)),"Not in register"))</f>
        <v/>
      </c>
      <c r="G1638" s="17" t="n"/>
      <c r="H1638" s="17" t="n"/>
      <c r="L1638" s="21">
        <f>IF($A1638="","",IF($H1638="",TODAY(),$H1638)-$A1638)</f>
        <v/>
      </c>
      <c r="M1638" s="20">
        <f>IF($A1638="","",IF($H1638&lt;&gt;"","Returned",IF(AND($G1638&lt;&gt;"",TODAY()&gt;$G1638),"Overdue","Out")))</f>
        <v/>
      </c>
      <c r="N1638" s="21">
        <f>IF(OR($A1638="",$G1638=""),"",MAX(0,IF($H1638="",TODAY(),$H1638)-$G1638))</f>
        <v/>
      </c>
    </row>
    <row r="1639">
      <c r="A1639" s="17" t="n"/>
      <c r="C1639" s="20">
        <f>IF($B1639="","",IFERROR(INDEX('Equipment register'!$B$2:$B$501,MATCH($B1639,'Equipment register'!$A$2:$A$501,0)),"Not in register"))</f>
        <v/>
      </c>
      <c r="G1639" s="17" t="n"/>
      <c r="H1639" s="17" t="n"/>
      <c r="L1639" s="21">
        <f>IF($A1639="","",IF($H1639="",TODAY(),$H1639)-$A1639)</f>
        <v/>
      </c>
      <c r="M1639" s="20">
        <f>IF($A1639="","",IF($H1639&lt;&gt;"","Returned",IF(AND($G1639&lt;&gt;"",TODAY()&gt;$G1639),"Overdue","Out")))</f>
        <v/>
      </c>
      <c r="N1639" s="21">
        <f>IF(OR($A1639="",$G1639=""),"",MAX(0,IF($H1639="",TODAY(),$H1639)-$G1639))</f>
        <v/>
      </c>
    </row>
    <row r="1640">
      <c r="A1640" s="17" t="n"/>
      <c r="C1640" s="20">
        <f>IF($B1640="","",IFERROR(INDEX('Equipment register'!$B$2:$B$501,MATCH($B1640,'Equipment register'!$A$2:$A$501,0)),"Not in register"))</f>
        <v/>
      </c>
      <c r="G1640" s="17" t="n"/>
      <c r="H1640" s="17" t="n"/>
      <c r="L1640" s="21">
        <f>IF($A1640="","",IF($H1640="",TODAY(),$H1640)-$A1640)</f>
        <v/>
      </c>
      <c r="M1640" s="20">
        <f>IF($A1640="","",IF($H1640&lt;&gt;"","Returned",IF(AND($G1640&lt;&gt;"",TODAY()&gt;$G1640),"Overdue","Out")))</f>
        <v/>
      </c>
      <c r="N1640" s="21">
        <f>IF(OR($A1640="",$G1640=""),"",MAX(0,IF($H1640="",TODAY(),$H1640)-$G1640))</f>
        <v/>
      </c>
    </row>
    <row r="1641">
      <c r="A1641" s="17" t="n"/>
      <c r="C1641" s="20">
        <f>IF($B1641="","",IFERROR(INDEX('Equipment register'!$B$2:$B$501,MATCH($B1641,'Equipment register'!$A$2:$A$501,0)),"Not in register"))</f>
        <v/>
      </c>
      <c r="G1641" s="17" t="n"/>
      <c r="H1641" s="17" t="n"/>
      <c r="L1641" s="21">
        <f>IF($A1641="","",IF($H1641="",TODAY(),$H1641)-$A1641)</f>
        <v/>
      </c>
      <c r="M1641" s="20">
        <f>IF($A1641="","",IF($H1641&lt;&gt;"","Returned",IF(AND($G1641&lt;&gt;"",TODAY()&gt;$G1641),"Overdue","Out")))</f>
        <v/>
      </c>
      <c r="N1641" s="21">
        <f>IF(OR($A1641="",$G1641=""),"",MAX(0,IF($H1641="",TODAY(),$H1641)-$G1641))</f>
        <v/>
      </c>
    </row>
    <row r="1642">
      <c r="A1642" s="17" t="n"/>
      <c r="C1642" s="20">
        <f>IF($B1642="","",IFERROR(INDEX('Equipment register'!$B$2:$B$501,MATCH($B1642,'Equipment register'!$A$2:$A$501,0)),"Not in register"))</f>
        <v/>
      </c>
      <c r="G1642" s="17" t="n"/>
      <c r="H1642" s="17" t="n"/>
      <c r="L1642" s="21">
        <f>IF($A1642="","",IF($H1642="",TODAY(),$H1642)-$A1642)</f>
        <v/>
      </c>
      <c r="M1642" s="20">
        <f>IF($A1642="","",IF($H1642&lt;&gt;"","Returned",IF(AND($G1642&lt;&gt;"",TODAY()&gt;$G1642),"Overdue","Out")))</f>
        <v/>
      </c>
      <c r="N1642" s="21">
        <f>IF(OR($A1642="",$G1642=""),"",MAX(0,IF($H1642="",TODAY(),$H1642)-$G1642))</f>
        <v/>
      </c>
    </row>
    <row r="1643">
      <c r="A1643" s="17" t="n"/>
      <c r="C1643" s="20">
        <f>IF($B1643="","",IFERROR(INDEX('Equipment register'!$B$2:$B$501,MATCH($B1643,'Equipment register'!$A$2:$A$501,0)),"Not in register"))</f>
        <v/>
      </c>
      <c r="G1643" s="17" t="n"/>
      <c r="H1643" s="17" t="n"/>
      <c r="L1643" s="21">
        <f>IF($A1643="","",IF($H1643="",TODAY(),$H1643)-$A1643)</f>
        <v/>
      </c>
      <c r="M1643" s="20">
        <f>IF($A1643="","",IF($H1643&lt;&gt;"","Returned",IF(AND($G1643&lt;&gt;"",TODAY()&gt;$G1643),"Overdue","Out")))</f>
        <v/>
      </c>
      <c r="N1643" s="21">
        <f>IF(OR($A1643="",$G1643=""),"",MAX(0,IF($H1643="",TODAY(),$H1643)-$G1643))</f>
        <v/>
      </c>
    </row>
    <row r="1644">
      <c r="A1644" s="17" t="n"/>
      <c r="C1644" s="20">
        <f>IF($B1644="","",IFERROR(INDEX('Equipment register'!$B$2:$B$501,MATCH($B1644,'Equipment register'!$A$2:$A$501,0)),"Not in register"))</f>
        <v/>
      </c>
      <c r="G1644" s="17" t="n"/>
      <c r="H1644" s="17" t="n"/>
      <c r="L1644" s="21">
        <f>IF($A1644="","",IF($H1644="",TODAY(),$H1644)-$A1644)</f>
        <v/>
      </c>
      <c r="M1644" s="20">
        <f>IF($A1644="","",IF($H1644&lt;&gt;"","Returned",IF(AND($G1644&lt;&gt;"",TODAY()&gt;$G1644),"Overdue","Out")))</f>
        <v/>
      </c>
      <c r="N1644" s="21">
        <f>IF(OR($A1644="",$G1644=""),"",MAX(0,IF($H1644="",TODAY(),$H1644)-$G1644))</f>
        <v/>
      </c>
    </row>
    <row r="1645">
      <c r="A1645" s="17" t="n"/>
      <c r="C1645" s="20">
        <f>IF($B1645="","",IFERROR(INDEX('Equipment register'!$B$2:$B$501,MATCH($B1645,'Equipment register'!$A$2:$A$501,0)),"Not in register"))</f>
        <v/>
      </c>
      <c r="G1645" s="17" t="n"/>
      <c r="H1645" s="17" t="n"/>
      <c r="L1645" s="21">
        <f>IF($A1645="","",IF($H1645="",TODAY(),$H1645)-$A1645)</f>
        <v/>
      </c>
      <c r="M1645" s="20">
        <f>IF($A1645="","",IF($H1645&lt;&gt;"","Returned",IF(AND($G1645&lt;&gt;"",TODAY()&gt;$G1645),"Overdue","Out")))</f>
        <v/>
      </c>
      <c r="N1645" s="21">
        <f>IF(OR($A1645="",$G1645=""),"",MAX(0,IF($H1645="",TODAY(),$H1645)-$G1645))</f>
        <v/>
      </c>
    </row>
    <row r="1646">
      <c r="A1646" s="17" t="n"/>
      <c r="C1646" s="20">
        <f>IF($B1646="","",IFERROR(INDEX('Equipment register'!$B$2:$B$501,MATCH($B1646,'Equipment register'!$A$2:$A$501,0)),"Not in register"))</f>
        <v/>
      </c>
      <c r="G1646" s="17" t="n"/>
      <c r="H1646" s="17" t="n"/>
      <c r="L1646" s="21">
        <f>IF($A1646="","",IF($H1646="",TODAY(),$H1646)-$A1646)</f>
        <v/>
      </c>
      <c r="M1646" s="20">
        <f>IF($A1646="","",IF($H1646&lt;&gt;"","Returned",IF(AND($G1646&lt;&gt;"",TODAY()&gt;$G1646),"Overdue","Out")))</f>
        <v/>
      </c>
      <c r="N1646" s="21">
        <f>IF(OR($A1646="",$G1646=""),"",MAX(0,IF($H1646="",TODAY(),$H1646)-$G1646))</f>
        <v/>
      </c>
    </row>
    <row r="1647">
      <c r="A1647" s="17" t="n"/>
      <c r="C1647" s="20">
        <f>IF($B1647="","",IFERROR(INDEX('Equipment register'!$B$2:$B$501,MATCH($B1647,'Equipment register'!$A$2:$A$501,0)),"Not in register"))</f>
        <v/>
      </c>
      <c r="G1647" s="17" t="n"/>
      <c r="H1647" s="17" t="n"/>
      <c r="L1647" s="21">
        <f>IF($A1647="","",IF($H1647="",TODAY(),$H1647)-$A1647)</f>
        <v/>
      </c>
      <c r="M1647" s="20">
        <f>IF($A1647="","",IF($H1647&lt;&gt;"","Returned",IF(AND($G1647&lt;&gt;"",TODAY()&gt;$G1647),"Overdue","Out")))</f>
        <v/>
      </c>
      <c r="N1647" s="21">
        <f>IF(OR($A1647="",$G1647=""),"",MAX(0,IF($H1647="",TODAY(),$H1647)-$G1647))</f>
        <v/>
      </c>
    </row>
    <row r="1648">
      <c r="A1648" s="17" t="n"/>
      <c r="C1648" s="20">
        <f>IF($B1648="","",IFERROR(INDEX('Equipment register'!$B$2:$B$501,MATCH($B1648,'Equipment register'!$A$2:$A$501,0)),"Not in register"))</f>
        <v/>
      </c>
      <c r="G1648" s="17" t="n"/>
      <c r="H1648" s="17" t="n"/>
      <c r="L1648" s="21">
        <f>IF($A1648="","",IF($H1648="",TODAY(),$H1648)-$A1648)</f>
        <v/>
      </c>
      <c r="M1648" s="20">
        <f>IF($A1648="","",IF($H1648&lt;&gt;"","Returned",IF(AND($G1648&lt;&gt;"",TODAY()&gt;$G1648),"Overdue","Out")))</f>
        <v/>
      </c>
      <c r="N1648" s="21">
        <f>IF(OR($A1648="",$G1648=""),"",MAX(0,IF($H1648="",TODAY(),$H1648)-$G1648))</f>
        <v/>
      </c>
    </row>
    <row r="1649">
      <c r="A1649" s="17" t="n"/>
      <c r="C1649" s="20">
        <f>IF($B1649="","",IFERROR(INDEX('Equipment register'!$B$2:$B$501,MATCH($B1649,'Equipment register'!$A$2:$A$501,0)),"Not in register"))</f>
        <v/>
      </c>
      <c r="G1649" s="17" t="n"/>
      <c r="H1649" s="17" t="n"/>
      <c r="L1649" s="21">
        <f>IF($A1649="","",IF($H1649="",TODAY(),$H1649)-$A1649)</f>
        <v/>
      </c>
      <c r="M1649" s="20">
        <f>IF($A1649="","",IF($H1649&lt;&gt;"","Returned",IF(AND($G1649&lt;&gt;"",TODAY()&gt;$G1649),"Overdue","Out")))</f>
        <v/>
      </c>
      <c r="N1649" s="21">
        <f>IF(OR($A1649="",$G1649=""),"",MAX(0,IF($H1649="",TODAY(),$H1649)-$G1649))</f>
        <v/>
      </c>
    </row>
    <row r="1650">
      <c r="A1650" s="17" t="n"/>
      <c r="C1650" s="20">
        <f>IF($B1650="","",IFERROR(INDEX('Equipment register'!$B$2:$B$501,MATCH($B1650,'Equipment register'!$A$2:$A$501,0)),"Not in register"))</f>
        <v/>
      </c>
      <c r="G1650" s="17" t="n"/>
      <c r="H1650" s="17" t="n"/>
      <c r="L1650" s="21">
        <f>IF($A1650="","",IF($H1650="",TODAY(),$H1650)-$A1650)</f>
        <v/>
      </c>
      <c r="M1650" s="20">
        <f>IF($A1650="","",IF($H1650&lt;&gt;"","Returned",IF(AND($G1650&lt;&gt;"",TODAY()&gt;$G1650),"Overdue","Out")))</f>
        <v/>
      </c>
      <c r="N1650" s="21">
        <f>IF(OR($A1650="",$G1650=""),"",MAX(0,IF($H1650="",TODAY(),$H1650)-$G1650))</f>
        <v/>
      </c>
    </row>
    <row r="1651">
      <c r="A1651" s="17" t="n"/>
      <c r="C1651" s="20">
        <f>IF($B1651="","",IFERROR(INDEX('Equipment register'!$B$2:$B$501,MATCH($B1651,'Equipment register'!$A$2:$A$501,0)),"Not in register"))</f>
        <v/>
      </c>
      <c r="G1651" s="17" t="n"/>
      <c r="H1651" s="17" t="n"/>
      <c r="L1651" s="21">
        <f>IF($A1651="","",IF($H1651="",TODAY(),$H1651)-$A1651)</f>
        <v/>
      </c>
      <c r="M1651" s="20">
        <f>IF($A1651="","",IF($H1651&lt;&gt;"","Returned",IF(AND($G1651&lt;&gt;"",TODAY()&gt;$G1651),"Overdue","Out")))</f>
        <v/>
      </c>
      <c r="N1651" s="21">
        <f>IF(OR($A1651="",$G1651=""),"",MAX(0,IF($H1651="",TODAY(),$H1651)-$G1651))</f>
        <v/>
      </c>
    </row>
    <row r="1652">
      <c r="A1652" s="17" t="n"/>
      <c r="C1652" s="20">
        <f>IF($B1652="","",IFERROR(INDEX('Equipment register'!$B$2:$B$501,MATCH($B1652,'Equipment register'!$A$2:$A$501,0)),"Not in register"))</f>
        <v/>
      </c>
      <c r="G1652" s="17" t="n"/>
      <c r="H1652" s="17" t="n"/>
      <c r="L1652" s="21">
        <f>IF($A1652="","",IF($H1652="",TODAY(),$H1652)-$A1652)</f>
        <v/>
      </c>
      <c r="M1652" s="20">
        <f>IF($A1652="","",IF($H1652&lt;&gt;"","Returned",IF(AND($G1652&lt;&gt;"",TODAY()&gt;$G1652),"Overdue","Out")))</f>
        <v/>
      </c>
      <c r="N1652" s="21">
        <f>IF(OR($A1652="",$G1652=""),"",MAX(0,IF($H1652="",TODAY(),$H1652)-$G1652))</f>
        <v/>
      </c>
    </row>
    <row r="1653">
      <c r="A1653" s="17" t="n"/>
      <c r="C1653" s="20">
        <f>IF($B1653="","",IFERROR(INDEX('Equipment register'!$B$2:$B$501,MATCH($B1653,'Equipment register'!$A$2:$A$501,0)),"Not in register"))</f>
        <v/>
      </c>
      <c r="G1653" s="17" t="n"/>
      <c r="H1653" s="17" t="n"/>
      <c r="L1653" s="21">
        <f>IF($A1653="","",IF($H1653="",TODAY(),$H1653)-$A1653)</f>
        <v/>
      </c>
      <c r="M1653" s="20">
        <f>IF($A1653="","",IF($H1653&lt;&gt;"","Returned",IF(AND($G1653&lt;&gt;"",TODAY()&gt;$G1653),"Overdue","Out")))</f>
        <v/>
      </c>
      <c r="N1653" s="21">
        <f>IF(OR($A1653="",$G1653=""),"",MAX(0,IF($H1653="",TODAY(),$H1653)-$G1653))</f>
        <v/>
      </c>
    </row>
    <row r="1654">
      <c r="A1654" s="17" t="n"/>
      <c r="C1654" s="20">
        <f>IF($B1654="","",IFERROR(INDEX('Equipment register'!$B$2:$B$501,MATCH($B1654,'Equipment register'!$A$2:$A$501,0)),"Not in register"))</f>
        <v/>
      </c>
      <c r="G1654" s="17" t="n"/>
      <c r="H1654" s="17" t="n"/>
      <c r="L1654" s="21">
        <f>IF($A1654="","",IF($H1654="",TODAY(),$H1654)-$A1654)</f>
        <v/>
      </c>
      <c r="M1654" s="20">
        <f>IF($A1654="","",IF($H1654&lt;&gt;"","Returned",IF(AND($G1654&lt;&gt;"",TODAY()&gt;$G1654),"Overdue","Out")))</f>
        <v/>
      </c>
      <c r="N1654" s="21">
        <f>IF(OR($A1654="",$G1654=""),"",MAX(0,IF($H1654="",TODAY(),$H1654)-$G1654))</f>
        <v/>
      </c>
    </row>
    <row r="1655">
      <c r="A1655" s="17" t="n"/>
      <c r="C1655" s="20">
        <f>IF($B1655="","",IFERROR(INDEX('Equipment register'!$B$2:$B$501,MATCH($B1655,'Equipment register'!$A$2:$A$501,0)),"Not in register"))</f>
        <v/>
      </c>
      <c r="G1655" s="17" t="n"/>
      <c r="H1655" s="17" t="n"/>
      <c r="L1655" s="21">
        <f>IF($A1655="","",IF($H1655="",TODAY(),$H1655)-$A1655)</f>
        <v/>
      </c>
      <c r="M1655" s="20">
        <f>IF($A1655="","",IF($H1655&lt;&gt;"","Returned",IF(AND($G1655&lt;&gt;"",TODAY()&gt;$G1655),"Overdue","Out")))</f>
        <v/>
      </c>
      <c r="N1655" s="21">
        <f>IF(OR($A1655="",$G1655=""),"",MAX(0,IF($H1655="",TODAY(),$H1655)-$G1655))</f>
        <v/>
      </c>
    </row>
    <row r="1656">
      <c r="A1656" s="17" t="n"/>
      <c r="C1656" s="20">
        <f>IF($B1656="","",IFERROR(INDEX('Equipment register'!$B$2:$B$501,MATCH($B1656,'Equipment register'!$A$2:$A$501,0)),"Not in register"))</f>
        <v/>
      </c>
      <c r="G1656" s="17" t="n"/>
      <c r="H1656" s="17" t="n"/>
      <c r="L1656" s="21">
        <f>IF($A1656="","",IF($H1656="",TODAY(),$H1656)-$A1656)</f>
        <v/>
      </c>
      <c r="M1656" s="20">
        <f>IF($A1656="","",IF($H1656&lt;&gt;"","Returned",IF(AND($G1656&lt;&gt;"",TODAY()&gt;$G1656),"Overdue","Out")))</f>
        <v/>
      </c>
      <c r="N1656" s="21">
        <f>IF(OR($A1656="",$G1656=""),"",MAX(0,IF($H1656="",TODAY(),$H1656)-$G1656))</f>
        <v/>
      </c>
    </row>
    <row r="1657">
      <c r="A1657" s="17" t="n"/>
      <c r="C1657" s="20">
        <f>IF($B1657="","",IFERROR(INDEX('Equipment register'!$B$2:$B$501,MATCH($B1657,'Equipment register'!$A$2:$A$501,0)),"Not in register"))</f>
        <v/>
      </c>
      <c r="G1657" s="17" t="n"/>
      <c r="H1657" s="17" t="n"/>
      <c r="L1657" s="21">
        <f>IF($A1657="","",IF($H1657="",TODAY(),$H1657)-$A1657)</f>
        <v/>
      </c>
      <c r="M1657" s="20">
        <f>IF($A1657="","",IF($H1657&lt;&gt;"","Returned",IF(AND($G1657&lt;&gt;"",TODAY()&gt;$G1657),"Overdue","Out")))</f>
        <v/>
      </c>
      <c r="N1657" s="21">
        <f>IF(OR($A1657="",$G1657=""),"",MAX(0,IF($H1657="",TODAY(),$H1657)-$G1657))</f>
        <v/>
      </c>
    </row>
    <row r="1658">
      <c r="A1658" s="17" t="n"/>
      <c r="C1658" s="20">
        <f>IF($B1658="","",IFERROR(INDEX('Equipment register'!$B$2:$B$501,MATCH($B1658,'Equipment register'!$A$2:$A$501,0)),"Not in register"))</f>
        <v/>
      </c>
      <c r="G1658" s="17" t="n"/>
      <c r="H1658" s="17" t="n"/>
      <c r="L1658" s="21">
        <f>IF($A1658="","",IF($H1658="",TODAY(),$H1658)-$A1658)</f>
        <v/>
      </c>
      <c r="M1658" s="20">
        <f>IF($A1658="","",IF($H1658&lt;&gt;"","Returned",IF(AND($G1658&lt;&gt;"",TODAY()&gt;$G1658),"Overdue","Out")))</f>
        <v/>
      </c>
      <c r="N1658" s="21">
        <f>IF(OR($A1658="",$G1658=""),"",MAX(0,IF($H1658="",TODAY(),$H1658)-$G1658))</f>
        <v/>
      </c>
    </row>
    <row r="1659">
      <c r="A1659" s="17" t="n"/>
      <c r="C1659" s="20">
        <f>IF($B1659="","",IFERROR(INDEX('Equipment register'!$B$2:$B$501,MATCH($B1659,'Equipment register'!$A$2:$A$501,0)),"Not in register"))</f>
        <v/>
      </c>
      <c r="G1659" s="17" t="n"/>
      <c r="H1659" s="17" t="n"/>
      <c r="L1659" s="21">
        <f>IF($A1659="","",IF($H1659="",TODAY(),$H1659)-$A1659)</f>
        <v/>
      </c>
      <c r="M1659" s="20">
        <f>IF($A1659="","",IF($H1659&lt;&gt;"","Returned",IF(AND($G1659&lt;&gt;"",TODAY()&gt;$G1659),"Overdue","Out")))</f>
        <v/>
      </c>
      <c r="N1659" s="21">
        <f>IF(OR($A1659="",$G1659=""),"",MAX(0,IF($H1659="",TODAY(),$H1659)-$G1659))</f>
        <v/>
      </c>
    </row>
    <row r="1660">
      <c r="A1660" s="17" t="n"/>
      <c r="C1660" s="20">
        <f>IF($B1660="","",IFERROR(INDEX('Equipment register'!$B$2:$B$501,MATCH($B1660,'Equipment register'!$A$2:$A$501,0)),"Not in register"))</f>
        <v/>
      </c>
      <c r="G1660" s="17" t="n"/>
      <c r="H1660" s="17" t="n"/>
      <c r="L1660" s="21">
        <f>IF($A1660="","",IF($H1660="",TODAY(),$H1660)-$A1660)</f>
        <v/>
      </c>
      <c r="M1660" s="20">
        <f>IF($A1660="","",IF($H1660&lt;&gt;"","Returned",IF(AND($G1660&lt;&gt;"",TODAY()&gt;$G1660),"Overdue","Out")))</f>
        <v/>
      </c>
      <c r="N1660" s="21">
        <f>IF(OR($A1660="",$G1660=""),"",MAX(0,IF($H1660="",TODAY(),$H1660)-$G1660))</f>
        <v/>
      </c>
    </row>
    <row r="1661">
      <c r="A1661" s="17" t="n"/>
      <c r="C1661" s="20">
        <f>IF($B1661="","",IFERROR(INDEX('Equipment register'!$B$2:$B$501,MATCH($B1661,'Equipment register'!$A$2:$A$501,0)),"Not in register"))</f>
        <v/>
      </c>
      <c r="G1661" s="17" t="n"/>
      <c r="H1661" s="17" t="n"/>
      <c r="L1661" s="21">
        <f>IF($A1661="","",IF($H1661="",TODAY(),$H1661)-$A1661)</f>
        <v/>
      </c>
      <c r="M1661" s="20">
        <f>IF($A1661="","",IF($H1661&lt;&gt;"","Returned",IF(AND($G1661&lt;&gt;"",TODAY()&gt;$G1661),"Overdue","Out")))</f>
        <v/>
      </c>
      <c r="N1661" s="21">
        <f>IF(OR($A1661="",$G1661=""),"",MAX(0,IF($H1661="",TODAY(),$H1661)-$G1661))</f>
        <v/>
      </c>
    </row>
    <row r="1662">
      <c r="A1662" s="17" t="n"/>
      <c r="C1662" s="20">
        <f>IF($B1662="","",IFERROR(INDEX('Equipment register'!$B$2:$B$501,MATCH($B1662,'Equipment register'!$A$2:$A$501,0)),"Not in register"))</f>
        <v/>
      </c>
      <c r="G1662" s="17" t="n"/>
      <c r="H1662" s="17" t="n"/>
      <c r="L1662" s="21">
        <f>IF($A1662="","",IF($H1662="",TODAY(),$H1662)-$A1662)</f>
        <v/>
      </c>
      <c r="M1662" s="20">
        <f>IF($A1662="","",IF($H1662&lt;&gt;"","Returned",IF(AND($G1662&lt;&gt;"",TODAY()&gt;$G1662),"Overdue","Out")))</f>
        <v/>
      </c>
      <c r="N1662" s="21">
        <f>IF(OR($A1662="",$G1662=""),"",MAX(0,IF($H1662="",TODAY(),$H1662)-$G1662))</f>
        <v/>
      </c>
    </row>
    <row r="1663">
      <c r="A1663" s="17" t="n"/>
      <c r="C1663" s="20">
        <f>IF($B1663="","",IFERROR(INDEX('Equipment register'!$B$2:$B$501,MATCH($B1663,'Equipment register'!$A$2:$A$501,0)),"Not in register"))</f>
        <v/>
      </c>
      <c r="G1663" s="17" t="n"/>
      <c r="H1663" s="17" t="n"/>
      <c r="L1663" s="21">
        <f>IF($A1663="","",IF($H1663="",TODAY(),$H1663)-$A1663)</f>
        <v/>
      </c>
      <c r="M1663" s="20">
        <f>IF($A1663="","",IF($H1663&lt;&gt;"","Returned",IF(AND($G1663&lt;&gt;"",TODAY()&gt;$G1663),"Overdue","Out")))</f>
        <v/>
      </c>
      <c r="N1663" s="21">
        <f>IF(OR($A1663="",$G1663=""),"",MAX(0,IF($H1663="",TODAY(),$H1663)-$G1663))</f>
        <v/>
      </c>
    </row>
    <row r="1664">
      <c r="A1664" s="17" t="n"/>
      <c r="C1664" s="20">
        <f>IF($B1664="","",IFERROR(INDEX('Equipment register'!$B$2:$B$501,MATCH($B1664,'Equipment register'!$A$2:$A$501,0)),"Not in register"))</f>
        <v/>
      </c>
      <c r="G1664" s="17" t="n"/>
      <c r="H1664" s="17" t="n"/>
      <c r="L1664" s="21">
        <f>IF($A1664="","",IF($H1664="",TODAY(),$H1664)-$A1664)</f>
        <v/>
      </c>
      <c r="M1664" s="20">
        <f>IF($A1664="","",IF($H1664&lt;&gt;"","Returned",IF(AND($G1664&lt;&gt;"",TODAY()&gt;$G1664),"Overdue","Out")))</f>
        <v/>
      </c>
      <c r="N1664" s="21">
        <f>IF(OR($A1664="",$G1664=""),"",MAX(0,IF($H1664="",TODAY(),$H1664)-$G1664))</f>
        <v/>
      </c>
    </row>
    <row r="1665">
      <c r="A1665" s="17" t="n"/>
      <c r="C1665" s="20">
        <f>IF($B1665="","",IFERROR(INDEX('Equipment register'!$B$2:$B$501,MATCH($B1665,'Equipment register'!$A$2:$A$501,0)),"Not in register"))</f>
        <v/>
      </c>
      <c r="G1665" s="17" t="n"/>
      <c r="H1665" s="17" t="n"/>
      <c r="L1665" s="21">
        <f>IF($A1665="","",IF($H1665="",TODAY(),$H1665)-$A1665)</f>
        <v/>
      </c>
      <c r="M1665" s="20">
        <f>IF($A1665="","",IF($H1665&lt;&gt;"","Returned",IF(AND($G1665&lt;&gt;"",TODAY()&gt;$G1665),"Overdue","Out")))</f>
        <v/>
      </c>
      <c r="N1665" s="21">
        <f>IF(OR($A1665="",$G1665=""),"",MAX(0,IF($H1665="",TODAY(),$H1665)-$G1665))</f>
        <v/>
      </c>
    </row>
    <row r="1666">
      <c r="A1666" s="17" t="n"/>
      <c r="C1666" s="20">
        <f>IF($B1666="","",IFERROR(INDEX('Equipment register'!$B$2:$B$501,MATCH($B1666,'Equipment register'!$A$2:$A$501,0)),"Not in register"))</f>
        <v/>
      </c>
      <c r="G1666" s="17" t="n"/>
      <c r="H1666" s="17" t="n"/>
      <c r="L1666" s="21">
        <f>IF($A1666="","",IF($H1666="",TODAY(),$H1666)-$A1666)</f>
        <v/>
      </c>
      <c r="M1666" s="20">
        <f>IF($A1666="","",IF($H1666&lt;&gt;"","Returned",IF(AND($G1666&lt;&gt;"",TODAY()&gt;$G1666),"Overdue","Out")))</f>
        <v/>
      </c>
      <c r="N1666" s="21">
        <f>IF(OR($A1666="",$G1666=""),"",MAX(0,IF($H1666="",TODAY(),$H1666)-$G1666))</f>
        <v/>
      </c>
    </row>
    <row r="1667">
      <c r="A1667" s="17" t="n"/>
      <c r="C1667" s="20">
        <f>IF($B1667="","",IFERROR(INDEX('Equipment register'!$B$2:$B$501,MATCH($B1667,'Equipment register'!$A$2:$A$501,0)),"Not in register"))</f>
        <v/>
      </c>
      <c r="G1667" s="17" t="n"/>
      <c r="H1667" s="17" t="n"/>
      <c r="L1667" s="21">
        <f>IF($A1667="","",IF($H1667="",TODAY(),$H1667)-$A1667)</f>
        <v/>
      </c>
      <c r="M1667" s="20">
        <f>IF($A1667="","",IF($H1667&lt;&gt;"","Returned",IF(AND($G1667&lt;&gt;"",TODAY()&gt;$G1667),"Overdue","Out")))</f>
        <v/>
      </c>
      <c r="N1667" s="21">
        <f>IF(OR($A1667="",$G1667=""),"",MAX(0,IF($H1667="",TODAY(),$H1667)-$G1667))</f>
        <v/>
      </c>
    </row>
    <row r="1668">
      <c r="A1668" s="17" t="n"/>
      <c r="C1668" s="20">
        <f>IF($B1668="","",IFERROR(INDEX('Equipment register'!$B$2:$B$501,MATCH($B1668,'Equipment register'!$A$2:$A$501,0)),"Not in register"))</f>
        <v/>
      </c>
      <c r="G1668" s="17" t="n"/>
      <c r="H1668" s="17" t="n"/>
      <c r="L1668" s="21">
        <f>IF($A1668="","",IF($H1668="",TODAY(),$H1668)-$A1668)</f>
        <v/>
      </c>
      <c r="M1668" s="20">
        <f>IF($A1668="","",IF($H1668&lt;&gt;"","Returned",IF(AND($G1668&lt;&gt;"",TODAY()&gt;$G1668),"Overdue","Out")))</f>
        <v/>
      </c>
      <c r="N1668" s="21">
        <f>IF(OR($A1668="",$G1668=""),"",MAX(0,IF($H1668="",TODAY(),$H1668)-$G1668))</f>
        <v/>
      </c>
    </row>
    <row r="1669">
      <c r="A1669" s="17" t="n"/>
      <c r="C1669" s="20">
        <f>IF($B1669="","",IFERROR(INDEX('Equipment register'!$B$2:$B$501,MATCH($B1669,'Equipment register'!$A$2:$A$501,0)),"Not in register"))</f>
        <v/>
      </c>
      <c r="G1669" s="17" t="n"/>
      <c r="H1669" s="17" t="n"/>
      <c r="L1669" s="21">
        <f>IF($A1669="","",IF($H1669="",TODAY(),$H1669)-$A1669)</f>
        <v/>
      </c>
      <c r="M1669" s="20">
        <f>IF($A1669="","",IF($H1669&lt;&gt;"","Returned",IF(AND($G1669&lt;&gt;"",TODAY()&gt;$G1669),"Overdue","Out")))</f>
        <v/>
      </c>
      <c r="N1669" s="21">
        <f>IF(OR($A1669="",$G1669=""),"",MAX(0,IF($H1669="",TODAY(),$H1669)-$G1669))</f>
        <v/>
      </c>
    </row>
    <row r="1670">
      <c r="A1670" s="17" t="n"/>
      <c r="C1670" s="20">
        <f>IF($B1670="","",IFERROR(INDEX('Equipment register'!$B$2:$B$501,MATCH($B1670,'Equipment register'!$A$2:$A$501,0)),"Not in register"))</f>
        <v/>
      </c>
      <c r="G1670" s="17" t="n"/>
      <c r="H1670" s="17" t="n"/>
      <c r="L1670" s="21">
        <f>IF($A1670="","",IF($H1670="",TODAY(),$H1670)-$A1670)</f>
        <v/>
      </c>
      <c r="M1670" s="20">
        <f>IF($A1670="","",IF($H1670&lt;&gt;"","Returned",IF(AND($G1670&lt;&gt;"",TODAY()&gt;$G1670),"Overdue","Out")))</f>
        <v/>
      </c>
      <c r="N1670" s="21">
        <f>IF(OR($A1670="",$G1670=""),"",MAX(0,IF($H1670="",TODAY(),$H1670)-$G1670))</f>
        <v/>
      </c>
    </row>
    <row r="1671">
      <c r="A1671" s="17" t="n"/>
      <c r="C1671" s="20">
        <f>IF($B1671="","",IFERROR(INDEX('Equipment register'!$B$2:$B$501,MATCH($B1671,'Equipment register'!$A$2:$A$501,0)),"Not in register"))</f>
        <v/>
      </c>
      <c r="G1671" s="17" t="n"/>
      <c r="H1671" s="17" t="n"/>
      <c r="L1671" s="21">
        <f>IF($A1671="","",IF($H1671="",TODAY(),$H1671)-$A1671)</f>
        <v/>
      </c>
      <c r="M1671" s="20">
        <f>IF($A1671="","",IF($H1671&lt;&gt;"","Returned",IF(AND($G1671&lt;&gt;"",TODAY()&gt;$G1671),"Overdue","Out")))</f>
        <v/>
      </c>
      <c r="N1671" s="21">
        <f>IF(OR($A1671="",$G1671=""),"",MAX(0,IF($H1671="",TODAY(),$H1671)-$G1671))</f>
        <v/>
      </c>
    </row>
    <row r="1672">
      <c r="A1672" s="17" t="n"/>
      <c r="C1672" s="20">
        <f>IF($B1672="","",IFERROR(INDEX('Equipment register'!$B$2:$B$501,MATCH($B1672,'Equipment register'!$A$2:$A$501,0)),"Not in register"))</f>
        <v/>
      </c>
      <c r="G1672" s="17" t="n"/>
      <c r="H1672" s="17" t="n"/>
      <c r="L1672" s="21">
        <f>IF($A1672="","",IF($H1672="",TODAY(),$H1672)-$A1672)</f>
        <v/>
      </c>
      <c r="M1672" s="20">
        <f>IF($A1672="","",IF($H1672&lt;&gt;"","Returned",IF(AND($G1672&lt;&gt;"",TODAY()&gt;$G1672),"Overdue","Out")))</f>
        <v/>
      </c>
      <c r="N1672" s="21">
        <f>IF(OR($A1672="",$G1672=""),"",MAX(0,IF($H1672="",TODAY(),$H1672)-$G1672))</f>
        <v/>
      </c>
    </row>
    <row r="1673">
      <c r="A1673" s="17" t="n"/>
      <c r="C1673" s="20">
        <f>IF($B1673="","",IFERROR(INDEX('Equipment register'!$B$2:$B$501,MATCH($B1673,'Equipment register'!$A$2:$A$501,0)),"Not in register"))</f>
        <v/>
      </c>
      <c r="G1673" s="17" t="n"/>
      <c r="H1673" s="17" t="n"/>
      <c r="L1673" s="21">
        <f>IF($A1673="","",IF($H1673="",TODAY(),$H1673)-$A1673)</f>
        <v/>
      </c>
      <c r="M1673" s="20">
        <f>IF($A1673="","",IF($H1673&lt;&gt;"","Returned",IF(AND($G1673&lt;&gt;"",TODAY()&gt;$G1673),"Overdue","Out")))</f>
        <v/>
      </c>
      <c r="N1673" s="21">
        <f>IF(OR($A1673="",$G1673=""),"",MAX(0,IF($H1673="",TODAY(),$H1673)-$G1673))</f>
        <v/>
      </c>
    </row>
    <row r="1674">
      <c r="A1674" s="17" t="n"/>
      <c r="C1674" s="20">
        <f>IF($B1674="","",IFERROR(INDEX('Equipment register'!$B$2:$B$501,MATCH($B1674,'Equipment register'!$A$2:$A$501,0)),"Not in register"))</f>
        <v/>
      </c>
      <c r="G1674" s="17" t="n"/>
      <c r="H1674" s="17" t="n"/>
      <c r="L1674" s="21">
        <f>IF($A1674="","",IF($H1674="",TODAY(),$H1674)-$A1674)</f>
        <v/>
      </c>
      <c r="M1674" s="20">
        <f>IF($A1674="","",IF($H1674&lt;&gt;"","Returned",IF(AND($G1674&lt;&gt;"",TODAY()&gt;$G1674),"Overdue","Out")))</f>
        <v/>
      </c>
      <c r="N1674" s="21">
        <f>IF(OR($A1674="",$G1674=""),"",MAX(0,IF($H1674="",TODAY(),$H1674)-$G1674))</f>
        <v/>
      </c>
    </row>
    <row r="1675">
      <c r="A1675" s="17" t="n"/>
      <c r="C1675" s="20">
        <f>IF($B1675="","",IFERROR(INDEX('Equipment register'!$B$2:$B$501,MATCH($B1675,'Equipment register'!$A$2:$A$501,0)),"Not in register"))</f>
        <v/>
      </c>
      <c r="G1675" s="17" t="n"/>
      <c r="H1675" s="17" t="n"/>
      <c r="L1675" s="21">
        <f>IF($A1675="","",IF($H1675="",TODAY(),$H1675)-$A1675)</f>
        <v/>
      </c>
      <c r="M1675" s="20">
        <f>IF($A1675="","",IF($H1675&lt;&gt;"","Returned",IF(AND($G1675&lt;&gt;"",TODAY()&gt;$G1675),"Overdue","Out")))</f>
        <v/>
      </c>
      <c r="N1675" s="21">
        <f>IF(OR($A1675="",$G1675=""),"",MAX(0,IF($H1675="",TODAY(),$H1675)-$G1675))</f>
        <v/>
      </c>
    </row>
    <row r="1676">
      <c r="A1676" s="17" t="n"/>
      <c r="C1676" s="20">
        <f>IF($B1676="","",IFERROR(INDEX('Equipment register'!$B$2:$B$501,MATCH($B1676,'Equipment register'!$A$2:$A$501,0)),"Not in register"))</f>
        <v/>
      </c>
      <c r="G1676" s="17" t="n"/>
      <c r="H1676" s="17" t="n"/>
      <c r="L1676" s="21">
        <f>IF($A1676="","",IF($H1676="",TODAY(),$H1676)-$A1676)</f>
        <v/>
      </c>
      <c r="M1676" s="20">
        <f>IF($A1676="","",IF($H1676&lt;&gt;"","Returned",IF(AND($G1676&lt;&gt;"",TODAY()&gt;$G1676),"Overdue","Out")))</f>
        <v/>
      </c>
      <c r="N1676" s="21">
        <f>IF(OR($A1676="",$G1676=""),"",MAX(0,IF($H1676="",TODAY(),$H1676)-$G1676))</f>
        <v/>
      </c>
    </row>
    <row r="1677">
      <c r="A1677" s="17" t="n"/>
      <c r="C1677" s="20">
        <f>IF($B1677="","",IFERROR(INDEX('Equipment register'!$B$2:$B$501,MATCH($B1677,'Equipment register'!$A$2:$A$501,0)),"Not in register"))</f>
        <v/>
      </c>
      <c r="G1677" s="17" t="n"/>
      <c r="H1677" s="17" t="n"/>
      <c r="L1677" s="21">
        <f>IF($A1677="","",IF($H1677="",TODAY(),$H1677)-$A1677)</f>
        <v/>
      </c>
      <c r="M1677" s="20">
        <f>IF($A1677="","",IF($H1677&lt;&gt;"","Returned",IF(AND($G1677&lt;&gt;"",TODAY()&gt;$G1677),"Overdue","Out")))</f>
        <v/>
      </c>
      <c r="N1677" s="21">
        <f>IF(OR($A1677="",$G1677=""),"",MAX(0,IF($H1677="",TODAY(),$H1677)-$G1677))</f>
        <v/>
      </c>
    </row>
    <row r="1678">
      <c r="A1678" s="17" t="n"/>
      <c r="C1678" s="20">
        <f>IF($B1678="","",IFERROR(INDEX('Equipment register'!$B$2:$B$501,MATCH($B1678,'Equipment register'!$A$2:$A$501,0)),"Not in register"))</f>
        <v/>
      </c>
      <c r="G1678" s="17" t="n"/>
      <c r="H1678" s="17" t="n"/>
      <c r="L1678" s="21">
        <f>IF($A1678="","",IF($H1678="",TODAY(),$H1678)-$A1678)</f>
        <v/>
      </c>
      <c r="M1678" s="20">
        <f>IF($A1678="","",IF($H1678&lt;&gt;"","Returned",IF(AND($G1678&lt;&gt;"",TODAY()&gt;$G1678),"Overdue","Out")))</f>
        <v/>
      </c>
      <c r="N1678" s="21">
        <f>IF(OR($A1678="",$G1678=""),"",MAX(0,IF($H1678="",TODAY(),$H1678)-$G1678))</f>
        <v/>
      </c>
    </row>
    <row r="1679">
      <c r="A1679" s="17" t="n"/>
      <c r="C1679" s="20">
        <f>IF($B1679="","",IFERROR(INDEX('Equipment register'!$B$2:$B$501,MATCH($B1679,'Equipment register'!$A$2:$A$501,0)),"Not in register"))</f>
        <v/>
      </c>
      <c r="G1679" s="17" t="n"/>
      <c r="H1679" s="17" t="n"/>
      <c r="L1679" s="21">
        <f>IF($A1679="","",IF($H1679="",TODAY(),$H1679)-$A1679)</f>
        <v/>
      </c>
      <c r="M1679" s="20">
        <f>IF($A1679="","",IF($H1679&lt;&gt;"","Returned",IF(AND($G1679&lt;&gt;"",TODAY()&gt;$G1679),"Overdue","Out")))</f>
        <v/>
      </c>
      <c r="N1679" s="21">
        <f>IF(OR($A1679="",$G1679=""),"",MAX(0,IF($H1679="",TODAY(),$H1679)-$G1679))</f>
        <v/>
      </c>
    </row>
    <row r="1680">
      <c r="A1680" s="17" t="n"/>
      <c r="C1680" s="20">
        <f>IF($B1680="","",IFERROR(INDEX('Equipment register'!$B$2:$B$501,MATCH($B1680,'Equipment register'!$A$2:$A$501,0)),"Not in register"))</f>
        <v/>
      </c>
      <c r="G1680" s="17" t="n"/>
      <c r="H1680" s="17" t="n"/>
      <c r="L1680" s="21">
        <f>IF($A1680="","",IF($H1680="",TODAY(),$H1680)-$A1680)</f>
        <v/>
      </c>
      <c r="M1680" s="20">
        <f>IF($A1680="","",IF($H1680&lt;&gt;"","Returned",IF(AND($G1680&lt;&gt;"",TODAY()&gt;$G1680),"Overdue","Out")))</f>
        <v/>
      </c>
      <c r="N1680" s="21">
        <f>IF(OR($A1680="",$G1680=""),"",MAX(0,IF($H1680="",TODAY(),$H1680)-$G1680))</f>
        <v/>
      </c>
    </row>
    <row r="1681">
      <c r="A1681" s="17" t="n"/>
      <c r="C1681" s="20">
        <f>IF($B1681="","",IFERROR(INDEX('Equipment register'!$B$2:$B$501,MATCH($B1681,'Equipment register'!$A$2:$A$501,0)),"Not in register"))</f>
        <v/>
      </c>
      <c r="G1681" s="17" t="n"/>
      <c r="H1681" s="17" t="n"/>
      <c r="L1681" s="21">
        <f>IF($A1681="","",IF($H1681="",TODAY(),$H1681)-$A1681)</f>
        <v/>
      </c>
      <c r="M1681" s="20">
        <f>IF($A1681="","",IF($H1681&lt;&gt;"","Returned",IF(AND($G1681&lt;&gt;"",TODAY()&gt;$G1681),"Overdue","Out")))</f>
        <v/>
      </c>
      <c r="N1681" s="21">
        <f>IF(OR($A1681="",$G1681=""),"",MAX(0,IF($H1681="",TODAY(),$H1681)-$G1681))</f>
        <v/>
      </c>
    </row>
    <row r="1682">
      <c r="A1682" s="17" t="n"/>
      <c r="C1682" s="20">
        <f>IF($B1682="","",IFERROR(INDEX('Equipment register'!$B$2:$B$501,MATCH($B1682,'Equipment register'!$A$2:$A$501,0)),"Not in register"))</f>
        <v/>
      </c>
      <c r="G1682" s="17" t="n"/>
      <c r="H1682" s="17" t="n"/>
      <c r="L1682" s="21">
        <f>IF($A1682="","",IF($H1682="",TODAY(),$H1682)-$A1682)</f>
        <v/>
      </c>
      <c r="M1682" s="20">
        <f>IF($A1682="","",IF($H1682&lt;&gt;"","Returned",IF(AND($G1682&lt;&gt;"",TODAY()&gt;$G1682),"Overdue","Out")))</f>
        <v/>
      </c>
      <c r="N1682" s="21">
        <f>IF(OR($A1682="",$G1682=""),"",MAX(0,IF($H1682="",TODAY(),$H1682)-$G1682))</f>
        <v/>
      </c>
    </row>
    <row r="1683">
      <c r="A1683" s="17" t="n"/>
      <c r="C1683" s="20">
        <f>IF($B1683="","",IFERROR(INDEX('Equipment register'!$B$2:$B$501,MATCH($B1683,'Equipment register'!$A$2:$A$501,0)),"Not in register"))</f>
        <v/>
      </c>
      <c r="G1683" s="17" t="n"/>
      <c r="H1683" s="17" t="n"/>
      <c r="L1683" s="21">
        <f>IF($A1683="","",IF($H1683="",TODAY(),$H1683)-$A1683)</f>
        <v/>
      </c>
      <c r="M1683" s="20">
        <f>IF($A1683="","",IF($H1683&lt;&gt;"","Returned",IF(AND($G1683&lt;&gt;"",TODAY()&gt;$G1683),"Overdue","Out")))</f>
        <v/>
      </c>
      <c r="N1683" s="21">
        <f>IF(OR($A1683="",$G1683=""),"",MAX(0,IF($H1683="",TODAY(),$H1683)-$G1683))</f>
        <v/>
      </c>
    </row>
    <row r="1684">
      <c r="A1684" s="17" t="n"/>
      <c r="C1684" s="20">
        <f>IF($B1684="","",IFERROR(INDEX('Equipment register'!$B$2:$B$501,MATCH($B1684,'Equipment register'!$A$2:$A$501,0)),"Not in register"))</f>
        <v/>
      </c>
      <c r="G1684" s="17" t="n"/>
      <c r="H1684" s="17" t="n"/>
      <c r="L1684" s="21">
        <f>IF($A1684="","",IF($H1684="",TODAY(),$H1684)-$A1684)</f>
        <v/>
      </c>
      <c r="M1684" s="20">
        <f>IF($A1684="","",IF($H1684&lt;&gt;"","Returned",IF(AND($G1684&lt;&gt;"",TODAY()&gt;$G1684),"Overdue","Out")))</f>
        <v/>
      </c>
      <c r="N1684" s="21">
        <f>IF(OR($A1684="",$G1684=""),"",MAX(0,IF($H1684="",TODAY(),$H1684)-$G1684))</f>
        <v/>
      </c>
    </row>
    <row r="1685">
      <c r="A1685" s="17" t="n"/>
      <c r="C1685" s="20">
        <f>IF($B1685="","",IFERROR(INDEX('Equipment register'!$B$2:$B$501,MATCH($B1685,'Equipment register'!$A$2:$A$501,0)),"Not in register"))</f>
        <v/>
      </c>
      <c r="G1685" s="17" t="n"/>
      <c r="H1685" s="17" t="n"/>
      <c r="L1685" s="21">
        <f>IF($A1685="","",IF($H1685="",TODAY(),$H1685)-$A1685)</f>
        <v/>
      </c>
      <c r="M1685" s="20">
        <f>IF($A1685="","",IF($H1685&lt;&gt;"","Returned",IF(AND($G1685&lt;&gt;"",TODAY()&gt;$G1685),"Overdue","Out")))</f>
        <v/>
      </c>
      <c r="N1685" s="21">
        <f>IF(OR($A1685="",$G1685=""),"",MAX(0,IF($H1685="",TODAY(),$H1685)-$G1685))</f>
        <v/>
      </c>
    </row>
    <row r="1686">
      <c r="A1686" s="17" t="n"/>
      <c r="C1686" s="20">
        <f>IF($B1686="","",IFERROR(INDEX('Equipment register'!$B$2:$B$501,MATCH($B1686,'Equipment register'!$A$2:$A$501,0)),"Not in register"))</f>
        <v/>
      </c>
      <c r="G1686" s="17" t="n"/>
      <c r="H1686" s="17" t="n"/>
      <c r="L1686" s="21">
        <f>IF($A1686="","",IF($H1686="",TODAY(),$H1686)-$A1686)</f>
        <v/>
      </c>
      <c r="M1686" s="20">
        <f>IF($A1686="","",IF($H1686&lt;&gt;"","Returned",IF(AND($G1686&lt;&gt;"",TODAY()&gt;$G1686),"Overdue","Out")))</f>
        <v/>
      </c>
      <c r="N1686" s="21">
        <f>IF(OR($A1686="",$G1686=""),"",MAX(0,IF($H1686="",TODAY(),$H1686)-$G1686))</f>
        <v/>
      </c>
    </row>
    <row r="1687">
      <c r="A1687" s="17" t="n"/>
      <c r="C1687" s="20">
        <f>IF($B1687="","",IFERROR(INDEX('Equipment register'!$B$2:$B$501,MATCH($B1687,'Equipment register'!$A$2:$A$501,0)),"Not in register"))</f>
        <v/>
      </c>
      <c r="G1687" s="17" t="n"/>
      <c r="H1687" s="17" t="n"/>
      <c r="L1687" s="21">
        <f>IF($A1687="","",IF($H1687="",TODAY(),$H1687)-$A1687)</f>
        <v/>
      </c>
      <c r="M1687" s="20">
        <f>IF($A1687="","",IF($H1687&lt;&gt;"","Returned",IF(AND($G1687&lt;&gt;"",TODAY()&gt;$G1687),"Overdue","Out")))</f>
        <v/>
      </c>
      <c r="N1687" s="21">
        <f>IF(OR($A1687="",$G1687=""),"",MAX(0,IF($H1687="",TODAY(),$H1687)-$G1687))</f>
        <v/>
      </c>
    </row>
    <row r="1688">
      <c r="A1688" s="17" t="n"/>
      <c r="C1688" s="20">
        <f>IF($B1688="","",IFERROR(INDEX('Equipment register'!$B$2:$B$501,MATCH($B1688,'Equipment register'!$A$2:$A$501,0)),"Not in register"))</f>
        <v/>
      </c>
      <c r="G1688" s="17" t="n"/>
      <c r="H1688" s="17" t="n"/>
      <c r="L1688" s="21">
        <f>IF($A1688="","",IF($H1688="",TODAY(),$H1688)-$A1688)</f>
        <v/>
      </c>
      <c r="M1688" s="20">
        <f>IF($A1688="","",IF($H1688&lt;&gt;"","Returned",IF(AND($G1688&lt;&gt;"",TODAY()&gt;$G1688),"Overdue","Out")))</f>
        <v/>
      </c>
      <c r="N1688" s="21">
        <f>IF(OR($A1688="",$G1688=""),"",MAX(0,IF($H1688="",TODAY(),$H1688)-$G1688))</f>
        <v/>
      </c>
    </row>
    <row r="1689">
      <c r="A1689" s="17" t="n"/>
      <c r="C1689" s="20">
        <f>IF($B1689="","",IFERROR(INDEX('Equipment register'!$B$2:$B$501,MATCH($B1689,'Equipment register'!$A$2:$A$501,0)),"Not in register"))</f>
        <v/>
      </c>
      <c r="G1689" s="17" t="n"/>
      <c r="H1689" s="17" t="n"/>
      <c r="L1689" s="21">
        <f>IF($A1689="","",IF($H1689="",TODAY(),$H1689)-$A1689)</f>
        <v/>
      </c>
      <c r="M1689" s="20">
        <f>IF($A1689="","",IF($H1689&lt;&gt;"","Returned",IF(AND($G1689&lt;&gt;"",TODAY()&gt;$G1689),"Overdue","Out")))</f>
        <v/>
      </c>
      <c r="N1689" s="21">
        <f>IF(OR($A1689="",$G1689=""),"",MAX(0,IF($H1689="",TODAY(),$H1689)-$G1689))</f>
        <v/>
      </c>
    </row>
    <row r="1690">
      <c r="A1690" s="17" t="n"/>
      <c r="C1690" s="20">
        <f>IF($B1690="","",IFERROR(INDEX('Equipment register'!$B$2:$B$501,MATCH($B1690,'Equipment register'!$A$2:$A$501,0)),"Not in register"))</f>
        <v/>
      </c>
      <c r="G1690" s="17" t="n"/>
      <c r="H1690" s="17" t="n"/>
      <c r="L1690" s="21">
        <f>IF($A1690="","",IF($H1690="",TODAY(),$H1690)-$A1690)</f>
        <v/>
      </c>
      <c r="M1690" s="20">
        <f>IF($A1690="","",IF($H1690&lt;&gt;"","Returned",IF(AND($G1690&lt;&gt;"",TODAY()&gt;$G1690),"Overdue","Out")))</f>
        <v/>
      </c>
      <c r="N1690" s="21">
        <f>IF(OR($A1690="",$G1690=""),"",MAX(0,IF($H1690="",TODAY(),$H1690)-$G1690))</f>
        <v/>
      </c>
    </row>
    <row r="1691">
      <c r="A1691" s="17" t="n"/>
      <c r="C1691" s="20">
        <f>IF($B1691="","",IFERROR(INDEX('Equipment register'!$B$2:$B$501,MATCH($B1691,'Equipment register'!$A$2:$A$501,0)),"Not in register"))</f>
        <v/>
      </c>
      <c r="G1691" s="17" t="n"/>
      <c r="H1691" s="17" t="n"/>
      <c r="L1691" s="21">
        <f>IF($A1691="","",IF($H1691="",TODAY(),$H1691)-$A1691)</f>
        <v/>
      </c>
      <c r="M1691" s="20">
        <f>IF($A1691="","",IF($H1691&lt;&gt;"","Returned",IF(AND($G1691&lt;&gt;"",TODAY()&gt;$G1691),"Overdue","Out")))</f>
        <v/>
      </c>
      <c r="N1691" s="21">
        <f>IF(OR($A1691="",$G1691=""),"",MAX(0,IF($H1691="",TODAY(),$H1691)-$G1691))</f>
        <v/>
      </c>
    </row>
    <row r="1692">
      <c r="A1692" s="17" t="n"/>
      <c r="C1692" s="20">
        <f>IF($B1692="","",IFERROR(INDEX('Equipment register'!$B$2:$B$501,MATCH($B1692,'Equipment register'!$A$2:$A$501,0)),"Not in register"))</f>
        <v/>
      </c>
      <c r="G1692" s="17" t="n"/>
      <c r="H1692" s="17" t="n"/>
      <c r="L1692" s="21">
        <f>IF($A1692="","",IF($H1692="",TODAY(),$H1692)-$A1692)</f>
        <v/>
      </c>
      <c r="M1692" s="20">
        <f>IF($A1692="","",IF($H1692&lt;&gt;"","Returned",IF(AND($G1692&lt;&gt;"",TODAY()&gt;$G1692),"Overdue","Out")))</f>
        <v/>
      </c>
      <c r="N1692" s="21">
        <f>IF(OR($A1692="",$G1692=""),"",MAX(0,IF($H1692="",TODAY(),$H1692)-$G1692))</f>
        <v/>
      </c>
    </row>
    <row r="1693">
      <c r="A1693" s="17" t="n"/>
      <c r="C1693" s="20">
        <f>IF($B1693="","",IFERROR(INDEX('Equipment register'!$B$2:$B$501,MATCH($B1693,'Equipment register'!$A$2:$A$501,0)),"Not in register"))</f>
        <v/>
      </c>
      <c r="G1693" s="17" t="n"/>
      <c r="H1693" s="17" t="n"/>
      <c r="L1693" s="21">
        <f>IF($A1693="","",IF($H1693="",TODAY(),$H1693)-$A1693)</f>
        <v/>
      </c>
      <c r="M1693" s="20">
        <f>IF($A1693="","",IF($H1693&lt;&gt;"","Returned",IF(AND($G1693&lt;&gt;"",TODAY()&gt;$G1693),"Overdue","Out")))</f>
        <v/>
      </c>
      <c r="N1693" s="21">
        <f>IF(OR($A1693="",$G1693=""),"",MAX(0,IF($H1693="",TODAY(),$H1693)-$G1693))</f>
        <v/>
      </c>
    </row>
    <row r="1694">
      <c r="A1694" s="17" t="n"/>
      <c r="C1694" s="20">
        <f>IF($B1694="","",IFERROR(INDEX('Equipment register'!$B$2:$B$501,MATCH($B1694,'Equipment register'!$A$2:$A$501,0)),"Not in register"))</f>
        <v/>
      </c>
      <c r="G1694" s="17" t="n"/>
      <c r="H1694" s="17" t="n"/>
      <c r="L1694" s="21">
        <f>IF($A1694="","",IF($H1694="",TODAY(),$H1694)-$A1694)</f>
        <v/>
      </c>
      <c r="M1694" s="20">
        <f>IF($A1694="","",IF($H1694&lt;&gt;"","Returned",IF(AND($G1694&lt;&gt;"",TODAY()&gt;$G1694),"Overdue","Out")))</f>
        <v/>
      </c>
      <c r="N1694" s="21">
        <f>IF(OR($A1694="",$G1694=""),"",MAX(0,IF($H1694="",TODAY(),$H1694)-$G1694))</f>
        <v/>
      </c>
    </row>
    <row r="1695">
      <c r="A1695" s="17" t="n"/>
      <c r="C1695" s="20">
        <f>IF($B1695="","",IFERROR(INDEX('Equipment register'!$B$2:$B$501,MATCH($B1695,'Equipment register'!$A$2:$A$501,0)),"Not in register"))</f>
        <v/>
      </c>
      <c r="G1695" s="17" t="n"/>
      <c r="H1695" s="17" t="n"/>
      <c r="L1695" s="21">
        <f>IF($A1695="","",IF($H1695="",TODAY(),$H1695)-$A1695)</f>
        <v/>
      </c>
      <c r="M1695" s="20">
        <f>IF($A1695="","",IF($H1695&lt;&gt;"","Returned",IF(AND($G1695&lt;&gt;"",TODAY()&gt;$G1695),"Overdue","Out")))</f>
        <v/>
      </c>
      <c r="N1695" s="21">
        <f>IF(OR($A1695="",$G1695=""),"",MAX(0,IF($H1695="",TODAY(),$H1695)-$G1695))</f>
        <v/>
      </c>
    </row>
    <row r="1696">
      <c r="A1696" s="17" t="n"/>
      <c r="C1696" s="20">
        <f>IF($B1696="","",IFERROR(INDEX('Equipment register'!$B$2:$B$501,MATCH($B1696,'Equipment register'!$A$2:$A$501,0)),"Not in register"))</f>
        <v/>
      </c>
      <c r="G1696" s="17" t="n"/>
      <c r="H1696" s="17" t="n"/>
      <c r="L1696" s="21">
        <f>IF($A1696="","",IF($H1696="",TODAY(),$H1696)-$A1696)</f>
        <v/>
      </c>
      <c r="M1696" s="20">
        <f>IF($A1696="","",IF($H1696&lt;&gt;"","Returned",IF(AND($G1696&lt;&gt;"",TODAY()&gt;$G1696),"Overdue","Out")))</f>
        <v/>
      </c>
      <c r="N1696" s="21">
        <f>IF(OR($A1696="",$G1696=""),"",MAX(0,IF($H1696="",TODAY(),$H1696)-$G1696))</f>
        <v/>
      </c>
    </row>
    <row r="1697">
      <c r="A1697" s="17" t="n"/>
      <c r="C1697" s="20">
        <f>IF($B1697="","",IFERROR(INDEX('Equipment register'!$B$2:$B$501,MATCH($B1697,'Equipment register'!$A$2:$A$501,0)),"Not in register"))</f>
        <v/>
      </c>
      <c r="G1697" s="17" t="n"/>
      <c r="H1697" s="17" t="n"/>
      <c r="L1697" s="21">
        <f>IF($A1697="","",IF($H1697="",TODAY(),$H1697)-$A1697)</f>
        <v/>
      </c>
      <c r="M1697" s="20">
        <f>IF($A1697="","",IF($H1697&lt;&gt;"","Returned",IF(AND($G1697&lt;&gt;"",TODAY()&gt;$G1697),"Overdue","Out")))</f>
        <v/>
      </c>
      <c r="N1697" s="21">
        <f>IF(OR($A1697="",$G1697=""),"",MAX(0,IF($H1697="",TODAY(),$H1697)-$G1697))</f>
        <v/>
      </c>
    </row>
    <row r="1698">
      <c r="A1698" s="17" t="n"/>
      <c r="C1698" s="20">
        <f>IF($B1698="","",IFERROR(INDEX('Equipment register'!$B$2:$B$501,MATCH($B1698,'Equipment register'!$A$2:$A$501,0)),"Not in register"))</f>
        <v/>
      </c>
      <c r="G1698" s="17" t="n"/>
      <c r="H1698" s="17" t="n"/>
      <c r="L1698" s="21">
        <f>IF($A1698="","",IF($H1698="",TODAY(),$H1698)-$A1698)</f>
        <v/>
      </c>
      <c r="M1698" s="20">
        <f>IF($A1698="","",IF($H1698&lt;&gt;"","Returned",IF(AND($G1698&lt;&gt;"",TODAY()&gt;$G1698),"Overdue","Out")))</f>
        <v/>
      </c>
      <c r="N1698" s="21">
        <f>IF(OR($A1698="",$G1698=""),"",MAX(0,IF($H1698="",TODAY(),$H1698)-$G1698))</f>
        <v/>
      </c>
    </row>
    <row r="1699">
      <c r="A1699" s="17" t="n"/>
      <c r="C1699" s="20">
        <f>IF($B1699="","",IFERROR(INDEX('Equipment register'!$B$2:$B$501,MATCH($B1699,'Equipment register'!$A$2:$A$501,0)),"Not in register"))</f>
        <v/>
      </c>
      <c r="G1699" s="17" t="n"/>
      <c r="H1699" s="17" t="n"/>
      <c r="L1699" s="21">
        <f>IF($A1699="","",IF($H1699="",TODAY(),$H1699)-$A1699)</f>
        <v/>
      </c>
      <c r="M1699" s="20">
        <f>IF($A1699="","",IF($H1699&lt;&gt;"","Returned",IF(AND($G1699&lt;&gt;"",TODAY()&gt;$G1699),"Overdue","Out")))</f>
        <v/>
      </c>
      <c r="N1699" s="21">
        <f>IF(OR($A1699="",$G1699=""),"",MAX(0,IF($H1699="",TODAY(),$H1699)-$G1699))</f>
        <v/>
      </c>
    </row>
    <row r="1700">
      <c r="A1700" s="17" t="n"/>
      <c r="C1700" s="20">
        <f>IF($B1700="","",IFERROR(INDEX('Equipment register'!$B$2:$B$501,MATCH($B1700,'Equipment register'!$A$2:$A$501,0)),"Not in register"))</f>
        <v/>
      </c>
      <c r="G1700" s="17" t="n"/>
      <c r="H1700" s="17" t="n"/>
      <c r="L1700" s="21">
        <f>IF($A1700="","",IF($H1700="",TODAY(),$H1700)-$A1700)</f>
        <v/>
      </c>
      <c r="M1700" s="20">
        <f>IF($A1700="","",IF($H1700&lt;&gt;"","Returned",IF(AND($G1700&lt;&gt;"",TODAY()&gt;$G1700),"Overdue","Out")))</f>
        <v/>
      </c>
      <c r="N1700" s="21">
        <f>IF(OR($A1700="",$G1700=""),"",MAX(0,IF($H1700="",TODAY(),$H1700)-$G1700))</f>
        <v/>
      </c>
    </row>
    <row r="1701">
      <c r="A1701" s="17" t="n"/>
      <c r="C1701" s="20">
        <f>IF($B1701="","",IFERROR(INDEX('Equipment register'!$B$2:$B$501,MATCH($B1701,'Equipment register'!$A$2:$A$501,0)),"Not in register"))</f>
        <v/>
      </c>
      <c r="G1701" s="17" t="n"/>
      <c r="H1701" s="17" t="n"/>
      <c r="L1701" s="21">
        <f>IF($A1701="","",IF($H1701="",TODAY(),$H1701)-$A1701)</f>
        <v/>
      </c>
      <c r="M1701" s="20">
        <f>IF($A1701="","",IF($H1701&lt;&gt;"","Returned",IF(AND($G1701&lt;&gt;"",TODAY()&gt;$G1701),"Overdue","Out")))</f>
        <v/>
      </c>
      <c r="N1701" s="21">
        <f>IF(OR($A1701="",$G1701=""),"",MAX(0,IF($H1701="",TODAY(),$H1701)-$G1701))</f>
        <v/>
      </c>
    </row>
    <row r="1702">
      <c r="A1702" s="17" t="n"/>
      <c r="C1702" s="20">
        <f>IF($B1702="","",IFERROR(INDEX('Equipment register'!$B$2:$B$501,MATCH($B1702,'Equipment register'!$A$2:$A$501,0)),"Not in register"))</f>
        <v/>
      </c>
      <c r="G1702" s="17" t="n"/>
      <c r="H1702" s="17" t="n"/>
      <c r="L1702" s="21">
        <f>IF($A1702="","",IF($H1702="",TODAY(),$H1702)-$A1702)</f>
        <v/>
      </c>
      <c r="M1702" s="20">
        <f>IF($A1702="","",IF($H1702&lt;&gt;"","Returned",IF(AND($G1702&lt;&gt;"",TODAY()&gt;$G1702),"Overdue","Out")))</f>
        <v/>
      </c>
      <c r="N1702" s="21">
        <f>IF(OR($A1702="",$G1702=""),"",MAX(0,IF($H1702="",TODAY(),$H1702)-$G1702))</f>
        <v/>
      </c>
    </row>
    <row r="1703">
      <c r="A1703" s="17" t="n"/>
      <c r="C1703" s="20">
        <f>IF($B1703="","",IFERROR(INDEX('Equipment register'!$B$2:$B$501,MATCH($B1703,'Equipment register'!$A$2:$A$501,0)),"Not in register"))</f>
        <v/>
      </c>
      <c r="G1703" s="17" t="n"/>
      <c r="H1703" s="17" t="n"/>
      <c r="L1703" s="21">
        <f>IF($A1703="","",IF($H1703="",TODAY(),$H1703)-$A1703)</f>
        <v/>
      </c>
      <c r="M1703" s="20">
        <f>IF($A1703="","",IF($H1703&lt;&gt;"","Returned",IF(AND($G1703&lt;&gt;"",TODAY()&gt;$G1703),"Overdue","Out")))</f>
        <v/>
      </c>
      <c r="N1703" s="21">
        <f>IF(OR($A1703="",$G1703=""),"",MAX(0,IF($H1703="",TODAY(),$H1703)-$G1703))</f>
        <v/>
      </c>
    </row>
    <row r="1704">
      <c r="A1704" s="17" t="n"/>
      <c r="C1704" s="20">
        <f>IF($B1704="","",IFERROR(INDEX('Equipment register'!$B$2:$B$501,MATCH($B1704,'Equipment register'!$A$2:$A$501,0)),"Not in register"))</f>
        <v/>
      </c>
      <c r="G1704" s="17" t="n"/>
      <c r="H1704" s="17" t="n"/>
      <c r="L1704" s="21">
        <f>IF($A1704="","",IF($H1704="",TODAY(),$H1704)-$A1704)</f>
        <v/>
      </c>
      <c r="M1704" s="20">
        <f>IF($A1704="","",IF($H1704&lt;&gt;"","Returned",IF(AND($G1704&lt;&gt;"",TODAY()&gt;$G1704),"Overdue","Out")))</f>
        <v/>
      </c>
      <c r="N1704" s="21">
        <f>IF(OR($A1704="",$G1704=""),"",MAX(0,IF($H1704="",TODAY(),$H1704)-$G1704))</f>
        <v/>
      </c>
    </row>
    <row r="1705">
      <c r="A1705" s="17" t="n"/>
      <c r="C1705" s="20">
        <f>IF($B1705="","",IFERROR(INDEX('Equipment register'!$B$2:$B$501,MATCH($B1705,'Equipment register'!$A$2:$A$501,0)),"Not in register"))</f>
        <v/>
      </c>
      <c r="G1705" s="17" t="n"/>
      <c r="H1705" s="17" t="n"/>
      <c r="L1705" s="21">
        <f>IF($A1705="","",IF($H1705="",TODAY(),$H1705)-$A1705)</f>
        <v/>
      </c>
      <c r="M1705" s="20">
        <f>IF($A1705="","",IF($H1705&lt;&gt;"","Returned",IF(AND($G1705&lt;&gt;"",TODAY()&gt;$G1705),"Overdue","Out")))</f>
        <v/>
      </c>
      <c r="N1705" s="21">
        <f>IF(OR($A1705="",$G1705=""),"",MAX(0,IF($H1705="",TODAY(),$H1705)-$G1705))</f>
        <v/>
      </c>
    </row>
    <row r="1706">
      <c r="A1706" s="17" t="n"/>
      <c r="C1706" s="20">
        <f>IF($B1706="","",IFERROR(INDEX('Equipment register'!$B$2:$B$501,MATCH($B1706,'Equipment register'!$A$2:$A$501,0)),"Not in register"))</f>
        <v/>
      </c>
      <c r="G1706" s="17" t="n"/>
      <c r="H1706" s="17" t="n"/>
      <c r="L1706" s="21">
        <f>IF($A1706="","",IF($H1706="",TODAY(),$H1706)-$A1706)</f>
        <v/>
      </c>
      <c r="M1706" s="20">
        <f>IF($A1706="","",IF($H1706&lt;&gt;"","Returned",IF(AND($G1706&lt;&gt;"",TODAY()&gt;$G1706),"Overdue","Out")))</f>
        <v/>
      </c>
      <c r="N1706" s="21">
        <f>IF(OR($A1706="",$G1706=""),"",MAX(0,IF($H1706="",TODAY(),$H1706)-$G1706))</f>
        <v/>
      </c>
    </row>
    <row r="1707">
      <c r="A1707" s="17" t="n"/>
      <c r="C1707" s="20">
        <f>IF($B1707="","",IFERROR(INDEX('Equipment register'!$B$2:$B$501,MATCH($B1707,'Equipment register'!$A$2:$A$501,0)),"Not in register"))</f>
        <v/>
      </c>
      <c r="G1707" s="17" t="n"/>
      <c r="H1707" s="17" t="n"/>
      <c r="L1707" s="21">
        <f>IF($A1707="","",IF($H1707="",TODAY(),$H1707)-$A1707)</f>
        <v/>
      </c>
      <c r="M1707" s="20">
        <f>IF($A1707="","",IF($H1707&lt;&gt;"","Returned",IF(AND($G1707&lt;&gt;"",TODAY()&gt;$G1707),"Overdue","Out")))</f>
        <v/>
      </c>
      <c r="N1707" s="21">
        <f>IF(OR($A1707="",$G1707=""),"",MAX(0,IF($H1707="",TODAY(),$H1707)-$G1707))</f>
        <v/>
      </c>
    </row>
    <row r="1708">
      <c r="A1708" s="17" t="n"/>
      <c r="C1708" s="20">
        <f>IF($B1708="","",IFERROR(INDEX('Equipment register'!$B$2:$B$501,MATCH($B1708,'Equipment register'!$A$2:$A$501,0)),"Not in register"))</f>
        <v/>
      </c>
      <c r="G1708" s="17" t="n"/>
      <c r="H1708" s="17" t="n"/>
      <c r="L1708" s="21">
        <f>IF($A1708="","",IF($H1708="",TODAY(),$H1708)-$A1708)</f>
        <v/>
      </c>
      <c r="M1708" s="20">
        <f>IF($A1708="","",IF($H1708&lt;&gt;"","Returned",IF(AND($G1708&lt;&gt;"",TODAY()&gt;$G1708),"Overdue","Out")))</f>
        <v/>
      </c>
      <c r="N1708" s="21">
        <f>IF(OR($A1708="",$G1708=""),"",MAX(0,IF($H1708="",TODAY(),$H1708)-$G1708))</f>
        <v/>
      </c>
    </row>
    <row r="1709">
      <c r="A1709" s="17" t="n"/>
      <c r="C1709" s="20">
        <f>IF($B1709="","",IFERROR(INDEX('Equipment register'!$B$2:$B$501,MATCH($B1709,'Equipment register'!$A$2:$A$501,0)),"Not in register"))</f>
        <v/>
      </c>
      <c r="G1709" s="17" t="n"/>
      <c r="H1709" s="17" t="n"/>
      <c r="L1709" s="21">
        <f>IF($A1709="","",IF($H1709="",TODAY(),$H1709)-$A1709)</f>
        <v/>
      </c>
      <c r="M1709" s="20">
        <f>IF($A1709="","",IF($H1709&lt;&gt;"","Returned",IF(AND($G1709&lt;&gt;"",TODAY()&gt;$G1709),"Overdue","Out")))</f>
        <v/>
      </c>
      <c r="N1709" s="21">
        <f>IF(OR($A1709="",$G1709=""),"",MAX(0,IF($H1709="",TODAY(),$H1709)-$G1709))</f>
        <v/>
      </c>
    </row>
    <row r="1710">
      <c r="A1710" s="17" t="n"/>
      <c r="C1710" s="20">
        <f>IF($B1710="","",IFERROR(INDEX('Equipment register'!$B$2:$B$501,MATCH($B1710,'Equipment register'!$A$2:$A$501,0)),"Not in register"))</f>
        <v/>
      </c>
      <c r="G1710" s="17" t="n"/>
      <c r="H1710" s="17" t="n"/>
      <c r="L1710" s="21">
        <f>IF($A1710="","",IF($H1710="",TODAY(),$H1710)-$A1710)</f>
        <v/>
      </c>
      <c r="M1710" s="20">
        <f>IF($A1710="","",IF($H1710&lt;&gt;"","Returned",IF(AND($G1710&lt;&gt;"",TODAY()&gt;$G1710),"Overdue","Out")))</f>
        <v/>
      </c>
      <c r="N1710" s="21">
        <f>IF(OR($A1710="",$G1710=""),"",MAX(0,IF($H1710="",TODAY(),$H1710)-$G1710))</f>
        <v/>
      </c>
    </row>
    <row r="1711">
      <c r="A1711" s="17" t="n"/>
      <c r="C1711" s="20">
        <f>IF($B1711="","",IFERROR(INDEX('Equipment register'!$B$2:$B$501,MATCH($B1711,'Equipment register'!$A$2:$A$501,0)),"Not in register"))</f>
        <v/>
      </c>
      <c r="G1711" s="17" t="n"/>
      <c r="H1711" s="17" t="n"/>
      <c r="L1711" s="21">
        <f>IF($A1711="","",IF($H1711="",TODAY(),$H1711)-$A1711)</f>
        <v/>
      </c>
      <c r="M1711" s="20">
        <f>IF($A1711="","",IF($H1711&lt;&gt;"","Returned",IF(AND($G1711&lt;&gt;"",TODAY()&gt;$G1711),"Overdue","Out")))</f>
        <v/>
      </c>
      <c r="N1711" s="21">
        <f>IF(OR($A1711="",$G1711=""),"",MAX(0,IF($H1711="",TODAY(),$H1711)-$G1711))</f>
        <v/>
      </c>
    </row>
    <row r="1712">
      <c r="A1712" s="17" t="n"/>
      <c r="C1712" s="20">
        <f>IF($B1712="","",IFERROR(INDEX('Equipment register'!$B$2:$B$501,MATCH($B1712,'Equipment register'!$A$2:$A$501,0)),"Not in register"))</f>
        <v/>
      </c>
      <c r="G1712" s="17" t="n"/>
      <c r="H1712" s="17" t="n"/>
      <c r="L1712" s="21">
        <f>IF($A1712="","",IF($H1712="",TODAY(),$H1712)-$A1712)</f>
        <v/>
      </c>
      <c r="M1712" s="20">
        <f>IF($A1712="","",IF($H1712&lt;&gt;"","Returned",IF(AND($G1712&lt;&gt;"",TODAY()&gt;$G1712),"Overdue","Out")))</f>
        <v/>
      </c>
      <c r="N1712" s="21">
        <f>IF(OR($A1712="",$G1712=""),"",MAX(0,IF($H1712="",TODAY(),$H1712)-$G1712))</f>
        <v/>
      </c>
    </row>
    <row r="1713">
      <c r="A1713" s="17" t="n"/>
      <c r="C1713" s="20">
        <f>IF($B1713="","",IFERROR(INDEX('Equipment register'!$B$2:$B$501,MATCH($B1713,'Equipment register'!$A$2:$A$501,0)),"Not in register"))</f>
        <v/>
      </c>
      <c r="G1713" s="17" t="n"/>
      <c r="H1713" s="17" t="n"/>
      <c r="L1713" s="21">
        <f>IF($A1713="","",IF($H1713="",TODAY(),$H1713)-$A1713)</f>
        <v/>
      </c>
      <c r="M1713" s="20">
        <f>IF($A1713="","",IF($H1713&lt;&gt;"","Returned",IF(AND($G1713&lt;&gt;"",TODAY()&gt;$G1713),"Overdue","Out")))</f>
        <v/>
      </c>
      <c r="N1713" s="21">
        <f>IF(OR($A1713="",$G1713=""),"",MAX(0,IF($H1713="",TODAY(),$H1713)-$G1713))</f>
        <v/>
      </c>
    </row>
    <row r="1714">
      <c r="A1714" s="17" t="n"/>
      <c r="C1714" s="20">
        <f>IF($B1714="","",IFERROR(INDEX('Equipment register'!$B$2:$B$501,MATCH($B1714,'Equipment register'!$A$2:$A$501,0)),"Not in register"))</f>
        <v/>
      </c>
      <c r="G1714" s="17" t="n"/>
      <c r="H1714" s="17" t="n"/>
      <c r="L1714" s="21">
        <f>IF($A1714="","",IF($H1714="",TODAY(),$H1714)-$A1714)</f>
        <v/>
      </c>
      <c r="M1714" s="20">
        <f>IF($A1714="","",IF($H1714&lt;&gt;"","Returned",IF(AND($G1714&lt;&gt;"",TODAY()&gt;$G1714),"Overdue","Out")))</f>
        <v/>
      </c>
      <c r="N1714" s="21">
        <f>IF(OR($A1714="",$G1714=""),"",MAX(0,IF($H1714="",TODAY(),$H1714)-$G1714))</f>
        <v/>
      </c>
    </row>
    <row r="1715">
      <c r="A1715" s="17" t="n"/>
      <c r="C1715" s="20">
        <f>IF($B1715="","",IFERROR(INDEX('Equipment register'!$B$2:$B$501,MATCH($B1715,'Equipment register'!$A$2:$A$501,0)),"Not in register"))</f>
        <v/>
      </c>
      <c r="G1715" s="17" t="n"/>
      <c r="H1715" s="17" t="n"/>
      <c r="L1715" s="21">
        <f>IF($A1715="","",IF($H1715="",TODAY(),$H1715)-$A1715)</f>
        <v/>
      </c>
      <c r="M1715" s="20">
        <f>IF($A1715="","",IF($H1715&lt;&gt;"","Returned",IF(AND($G1715&lt;&gt;"",TODAY()&gt;$G1715),"Overdue","Out")))</f>
        <v/>
      </c>
      <c r="N1715" s="21">
        <f>IF(OR($A1715="",$G1715=""),"",MAX(0,IF($H1715="",TODAY(),$H1715)-$G1715))</f>
        <v/>
      </c>
    </row>
    <row r="1716">
      <c r="A1716" s="17" t="n"/>
      <c r="C1716" s="20">
        <f>IF($B1716="","",IFERROR(INDEX('Equipment register'!$B$2:$B$501,MATCH($B1716,'Equipment register'!$A$2:$A$501,0)),"Not in register"))</f>
        <v/>
      </c>
      <c r="G1716" s="17" t="n"/>
      <c r="H1716" s="17" t="n"/>
      <c r="L1716" s="21">
        <f>IF($A1716="","",IF($H1716="",TODAY(),$H1716)-$A1716)</f>
        <v/>
      </c>
      <c r="M1716" s="20">
        <f>IF($A1716="","",IF($H1716&lt;&gt;"","Returned",IF(AND($G1716&lt;&gt;"",TODAY()&gt;$G1716),"Overdue","Out")))</f>
        <v/>
      </c>
      <c r="N1716" s="21">
        <f>IF(OR($A1716="",$G1716=""),"",MAX(0,IF($H1716="",TODAY(),$H1716)-$G1716))</f>
        <v/>
      </c>
    </row>
    <row r="1717">
      <c r="A1717" s="17" t="n"/>
      <c r="C1717" s="20">
        <f>IF($B1717="","",IFERROR(INDEX('Equipment register'!$B$2:$B$501,MATCH($B1717,'Equipment register'!$A$2:$A$501,0)),"Not in register"))</f>
        <v/>
      </c>
      <c r="G1717" s="17" t="n"/>
      <c r="H1717" s="17" t="n"/>
      <c r="L1717" s="21">
        <f>IF($A1717="","",IF($H1717="",TODAY(),$H1717)-$A1717)</f>
        <v/>
      </c>
      <c r="M1717" s="20">
        <f>IF($A1717="","",IF($H1717&lt;&gt;"","Returned",IF(AND($G1717&lt;&gt;"",TODAY()&gt;$G1717),"Overdue","Out")))</f>
        <v/>
      </c>
      <c r="N1717" s="21">
        <f>IF(OR($A1717="",$G1717=""),"",MAX(0,IF($H1717="",TODAY(),$H1717)-$G1717))</f>
        <v/>
      </c>
    </row>
    <row r="1718">
      <c r="A1718" s="17" t="n"/>
      <c r="C1718" s="20">
        <f>IF($B1718="","",IFERROR(INDEX('Equipment register'!$B$2:$B$501,MATCH($B1718,'Equipment register'!$A$2:$A$501,0)),"Not in register"))</f>
        <v/>
      </c>
      <c r="G1718" s="17" t="n"/>
      <c r="H1718" s="17" t="n"/>
      <c r="L1718" s="21">
        <f>IF($A1718="","",IF($H1718="",TODAY(),$H1718)-$A1718)</f>
        <v/>
      </c>
      <c r="M1718" s="20">
        <f>IF($A1718="","",IF($H1718&lt;&gt;"","Returned",IF(AND($G1718&lt;&gt;"",TODAY()&gt;$G1718),"Overdue","Out")))</f>
        <v/>
      </c>
      <c r="N1718" s="21">
        <f>IF(OR($A1718="",$G1718=""),"",MAX(0,IF($H1718="",TODAY(),$H1718)-$G1718))</f>
        <v/>
      </c>
    </row>
    <row r="1719">
      <c r="A1719" s="17" t="n"/>
      <c r="C1719" s="20">
        <f>IF($B1719="","",IFERROR(INDEX('Equipment register'!$B$2:$B$501,MATCH($B1719,'Equipment register'!$A$2:$A$501,0)),"Not in register"))</f>
        <v/>
      </c>
      <c r="G1719" s="17" t="n"/>
      <c r="H1719" s="17" t="n"/>
      <c r="L1719" s="21">
        <f>IF($A1719="","",IF($H1719="",TODAY(),$H1719)-$A1719)</f>
        <v/>
      </c>
      <c r="M1719" s="20">
        <f>IF($A1719="","",IF($H1719&lt;&gt;"","Returned",IF(AND($G1719&lt;&gt;"",TODAY()&gt;$G1719),"Overdue","Out")))</f>
        <v/>
      </c>
      <c r="N1719" s="21">
        <f>IF(OR($A1719="",$G1719=""),"",MAX(0,IF($H1719="",TODAY(),$H1719)-$G1719))</f>
        <v/>
      </c>
    </row>
    <row r="1720">
      <c r="A1720" s="17" t="n"/>
      <c r="C1720" s="20">
        <f>IF($B1720="","",IFERROR(INDEX('Equipment register'!$B$2:$B$501,MATCH($B1720,'Equipment register'!$A$2:$A$501,0)),"Not in register"))</f>
        <v/>
      </c>
      <c r="G1720" s="17" t="n"/>
      <c r="H1720" s="17" t="n"/>
      <c r="L1720" s="21">
        <f>IF($A1720="","",IF($H1720="",TODAY(),$H1720)-$A1720)</f>
        <v/>
      </c>
      <c r="M1720" s="20">
        <f>IF($A1720="","",IF($H1720&lt;&gt;"","Returned",IF(AND($G1720&lt;&gt;"",TODAY()&gt;$G1720),"Overdue","Out")))</f>
        <v/>
      </c>
      <c r="N1720" s="21">
        <f>IF(OR($A1720="",$G1720=""),"",MAX(0,IF($H1720="",TODAY(),$H1720)-$G1720))</f>
        <v/>
      </c>
    </row>
    <row r="1721">
      <c r="A1721" s="17" t="n"/>
      <c r="C1721" s="20">
        <f>IF($B1721="","",IFERROR(INDEX('Equipment register'!$B$2:$B$501,MATCH($B1721,'Equipment register'!$A$2:$A$501,0)),"Not in register"))</f>
        <v/>
      </c>
      <c r="G1721" s="17" t="n"/>
      <c r="H1721" s="17" t="n"/>
      <c r="L1721" s="21">
        <f>IF($A1721="","",IF($H1721="",TODAY(),$H1721)-$A1721)</f>
        <v/>
      </c>
      <c r="M1721" s="20">
        <f>IF($A1721="","",IF($H1721&lt;&gt;"","Returned",IF(AND($G1721&lt;&gt;"",TODAY()&gt;$G1721),"Overdue","Out")))</f>
        <v/>
      </c>
      <c r="N1721" s="21">
        <f>IF(OR($A1721="",$G1721=""),"",MAX(0,IF($H1721="",TODAY(),$H1721)-$G1721))</f>
        <v/>
      </c>
    </row>
    <row r="1722">
      <c r="A1722" s="17" t="n"/>
      <c r="C1722" s="20">
        <f>IF($B1722="","",IFERROR(INDEX('Equipment register'!$B$2:$B$501,MATCH($B1722,'Equipment register'!$A$2:$A$501,0)),"Not in register"))</f>
        <v/>
      </c>
      <c r="G1722" s="17" t="n"/>
      <c r="H1722" s="17" t="n"/>
      <c r="L1722" s="21">
        <f>IF($A1722="","",IF($H1722="",TODAY(),$H1722)-$A1722)</f>
        <v/>
      </c>
      <c r="M1722" s="20">
        <f>IF($A1722="","",IF($H1722&lt;&gt;"","Returned",IF(AND($G1722&lt;&gt;"",TODAY()&gt;$G1722),"Overdue","Out")))</f>
        <v/>
      </c>
      <c r="N1722" s="21">
        <f>IF(OR($A1722="",$G1722=""),"",MAX(0,IF($H1722="",TODAY(),$H1722)-$G1722))</f>
        <v/>
      </c>
    </row>
    <row r="1723">
      <c r="A1723" s="17" t="n"/>
      <c r="C1723" s="20">
        <f>IF($B1723="","",IFERROR(INDEX('Equipment register'!$B$2:$B$501,MATCH($B1723,'Equipment register'!$A$2:$A$501,0)),"Not in register"))</f>
        <v/>
      </c>
      <c r="G1723" s="17" t="n"/>
      <c r="H1723" s="17" t="n"/>
      <c r="L1723" s="21">
        <f>IF($A1723="","",IF($H1723="",TODAY(),$H1723)-$A1723)</f>
        <v/>
      </c>
      <c r="M1723" s="20">
        <f>IF($A1723="","",IF($H1723&lt;&gt;"","Returned",IF(AND($G1723&lt;&gt;"",TODAY()&gt;$G1723),"Overdue","Out")))</f>
        <v/>
      </c>
      <c r="N1723" s="21">
        <f>IF(OR($A1723="",$G1723=""),"",MAX(0,IF($H1723="",TODAY(),$H1723)-$G1723))</f>
        <v/>
      </c>
    </row>
    <row r="1724">
      <c r="A1724" s="17" t="n"/>
      <c r="C1724" s="20">
        <f>IF($B1724="","",IFERROR(INDEX('Equipment register'!$B$2:$B$501,MATCH($B1724,'Equipment register'!$A$2:$A$501,0)),"Not in register"))</f>
        <v/>
      </c>
      <c r="G1724" s="17" t="n"/>
      <c r="H1724" s="17" t="n"/>
      <c r="L1724" s="21">
        <f>IF($A1724="","",IF($H1724="",TODAY(),$H1724)-$A1724)</f>
        <v/>
      </c>
      <c r="M1724" s="20">
        <f>IF($A1724="","",IF($H1724&lt;&gt;"","Returned",IF(AND($G1724&lt;&gt;"",TODAY()&gt;$G1724),"Overdue","Out")))</f>
        <v/>
      </c>
      <c r="N1724" s="21">
        <f>IF(OR($A1724="",$G1724=""),"",MAX(0,IF($H1724="",TODAY(),$H1724)-$G1724))</f>
        <v/>
      </c>
    </row>
    <row r="1725">
      <c r="A1725" s="17" t="n"/>
      <c r="C1725" s="20">
        <f>IF($B1725="","",IFERROR(INDEX('Equipment register'!$B$2:$B$501,MATCH($B1725,'Equipment register'!$A$2:$A$501,0)),"Not in register"))</f>
        <v/>
      </c>
      <c r="G1725" s="17" t="n"/>
      <c r="H1725" s="17" t="n"/>
      <c r="L1725" s="21">
        <f>IF($A1725="","",IF($H1725="",TODAY(),$H1725)-$A1725)</f>
        <v/>
      </c>
      <c r="M1725" s="20">
        <f>IF($A1725="","",IF($H1725&lt;&gt;"","Returned",IF(AND($G1725&lt;&gt;"",TODAY()&gt;$G1725),"Overdue","Out")))</f>
        <v/>
      </c>
      <c r="N1725" s="21">
        <f>IF(OR($A1725="",$G1725=""),"",MAX(0,IF($H1725="",TODAY(),$H1725)-$G1725))</f>
        <v/>
      </c>
    </row>
    <row r="1726">
      <c r="A1726" s="17" t="n"/>
      <c r="C1726" s="20">
        <f>IF($B1726="","",IFERROR(INDEX('Equipment register'!$B$2:$B$501,MATCH($B1726,'Equipment register'!$A$2:$A$501,0)),"Not in register"))</f>
        <v/>
      </c>
      <c r="G1726" s="17" t="n"/>
      <c r="H1726" s="17" t="n"/>
      <c r="L1726" s="21">
        <f>IF($A1726="","",IF($H1726="",TODAY(),$H1726)-$A1726)</f>
        <v/>
      </c>
      <c r="M1726" s="20">
        <f>IF($A1726="","",IF($H1726&lt;&gt;"","Returned",IF(AND($G1726&lt;&gt;"",TODAY()&gt;$G1726),"Overdue","Out")))</f>
        <v/>
      </c>
      <c r="N1726" s="21">
        <f>IF(OR($A1726="",$G1726=""),"",MAX(0,IF($H1726="",TODAY(),$H1726)-$G1726))</f>
        <v/>
      </c>
    </row>
    <row r="1727">
      <c r="A1727" s="17" t="n"/>
      <c r="C1727" s="20">
        <f>IF($B1727="","",IFERROR(INDEX('Equipment register'!$B$2:$B$501,MATCH($B1727,'Equipment register'!$A$2:$A$501,0)),"Not in register"))</f>
        <v/>
      </c>
      <c r="G1727" s="17" t="n"/>
      <c r="H1727" s="17" t="n"/>
      <c r="L1727" s="21">
        <f>IF($A1727="","",IF($H1727="",TODAY(),$H1727)-$A1727)</f>
        <v/>
      </c>
      <c r="M1727" s="20">
        <f>IF($A1727="","",IF($H1727&lt;&gt;"","Returned",IF(AND($G1727&lt;&gt;"",TODAY()&gt;$G1727),"Overdue","Out")))</f>
        <v/>
      </c>
      <c r="N1727" s="21">
        <f>IF(OR($A1727="",$G1727=""),"",MAX(0,IF($H1727="",TODAY(),$H1727)-$G1727))</f>
        <v/>
      </c>
    </row>
    <row r="1728">
      <c r="A1728" s="17" t="n"/>
      <c r="C1728" s="20">
        <f>IF($B1728="","",IFERROR(INDEX('Equipment register'!$B$2:$B$501,MATCH($B1728,'Equipment register'!$A$2:$A$501,0)),"Not in register"))</f>
        <v/>
      </c>
      <c r="G1728" s="17" t="n"/>
      <c r="H1728" s="17" t="n"/>
      <c r="L1728" s="21">
        <f>IF($A1728="","",IF($H1728="",TODAY(),$H1728)-$A1728)</f>
        <v/>
      </c>
      <c r="M1728" s="20">
        <f>IF($A1728="","",IF($H1728&lt;&gt;"","Returned",IF(AND($G1728&lt;&gt;"",TODAY()&gt;$G1728),"Overdue","Out")))</f>
        <v/>
      </c>
      <c r="N1728" s="21">
        <f>IF(OR($A1728="",$G1728=""),"",MAX(0,IF($H1728="",TODAY(),$H1728)-$G1728))</f>
        <v/>
      </c>
    </row>
    <row r="1729">
      <c r="A1729" s="17" t="n"/>
      <c r="C1729" s="20">
        <f>IF($B1729="","",IFERROR(INDEX('Equipment register'!$B$2:$B$501,MATCH($B1729,'Equipment register'!$A$2:$A$501,0)),"Not in register"))</f>
        <v/>
      </c>
      <c r="G1729" s="17" t="n"/>
      <c r="H1729" s="17" t="n"/>
      <c r="L1729" s="21">
        <f>IF($A1729="","",IF($H1729="",TODAY(),$H1729)-$A1729)</f>
        <v/>
      </c>
      <c r="M1729" s="20">
        <f>IF($A1729="","",IF($H1729&lt;&gt;"","Returned",IF(AND($G1729&lt;&gt;"",TODAY()&gt;$G1729),"Overdue","Out")))</f>
        <v/>
      </c>
      <c r="N1729" s="21">
        <f>IF(OR($A1729="",$G1729=""),"",MAX(0,IF($H1729="",TODAY(),$H1729)-$G1729))</f>
        <v/>
      </c>
    </row>
    <row r="1730">
      <c r="A1730" s="17" t="n"/>
      <c r="C1730" s="20">
        <f>IF($B1730="","",IFERROR(INDEX('Equipment register'!$B$2:$B$501,MATCH($B1730,'Equipment register'!$A$2:$A$501,0)),"Not in register"))</f>
        <v/>
      </c>
      <c r="G1730" s="17" t="n"/>
      <c r="H1730" s="17" t="n"/>
      <c r="L1730" s="21">
        <f>IF($A1730="","",IF($H1730="",TODAY(),$H1730)-$A1730)</f>
        <v/>
      </c>
      <c r="M1730" s="20">
        <f>IF($A1730="","",IF($H1730&lt;&gt;"","Returned",IF(AND($G1730&lt;&gt;"",TODAY()&gt;$G1730),"Overdue","Out")))</f>
        <v/>
      </c>
      <c r="N1730" s="21">
        <f>IF(OR($A1730="",$G1730=""),"",MAX(0,IF($H1730="",TODAY(),$H1730)-$G1730))</f>
        <v/>
      </c>
    </row>
    <row r="1731">
      <c r="A1731" s="17" t="n"/>
      <c r="C1731" s="20">
        <f>IF($B1731="","",IFERROR(INDEX('Equipment register'!$B$2:$B$501,MATCH($B1731,'Equipment register'!$A$2:$A$501,0)),"Not in register"))</f>
        <v/>
      </c>
      <c r="G1731" s="17" t="n"/>
      <c r="H1731" s="17" t="n"/>
      <c r="L1731" s="21">
        <f>IF($A1731="","",IF($H1731="",TODAY(),$H1731)-$A1731)</f>
        <v/>
      </c>
      <c r="M1731" s="20">
        <f>IF($A1731="","",IF($H1731&lt;&gt;"","Returned",IF(AND($G1731&lt;&gt;"",TODAY()&gt;$G1731),"Overdue","Out")))</f>
        <v/>
      </c>
      <c r="N1731" s="21">
        <f>IF(OR($A1731="",$G1731=""),"",MAX(0,IF($H1731="",TODAY(),$H1731)-$G1731))</f>
        <v/>
      </c>
    </row>
    <row r="1732">
      <c r="A1732" s="17" t="n"/>
      <c r="C1732" s="20">
        <f>IF($B1732="","",IFERROR(INDEX('Equipment register'!$B$2:$B$501,MATCH($B1732,'Equipment register'!$A$2:$A$501,0)),"Not in register"))</f>
        <v/>
      </c>
      <c r="G1732" s="17" t="n"/>
      <c r="H1732" s="17" t="n"/>
      <c r="L1732" s="21">
        <f>IF($A1732="","",IF($H1732="",TODAY(),$H1732)-$A1732)</f>
        <v/>
      </c>
      <c r="M1732" s="20">
        <f>IF($A1732="","",IF($H1732&lt;&gt;"","Returned",IF(AND($G1732&lt;&gt;"",TODAY()&gt;$G1732),"Overdue","Out")))</f>
        <v/>
      </c>
      <c r="N1732" s="21">
        <f>IF(OR($A1732="",$G1732=""),"",MAX(0,IF($H1732="",TODAY(),$H1732)-$G1732))</f>
        <v/>
      </c>
    </row>
    <row r="1733">
      <c r="A1733" s="17" t="n"/>
      <c r="C1733" s="20">
        <f>IF($B1733="","",IFERROR(INDEX('Equipment register'!$B$2:$B$501,MATCH($B1733,'Equipment register'!$A$2:$A$501,0)),"Not in register"))</f>
        <v/>
      </c>
      <c r="G1733" s="17" t="n"/>
      <c r="H1733" s="17" t="n"/>
      <c r="L1733" s="21">
        <f>IF($A1733="","",IF($H1733="",TODAY(),$H1733)-$A1733)</f>
        <v/>
      </c>
      <c r="M1733" s="20">
        <f>IF($A1733="","",IF($H1733&lt;&gt;"","Returned",IF(AND($G1733&lt;&gt;"",TODAY()&gt;$G1733),"Overdue","Out")))</f>
        <v/>
      </c>
      <c r="N1733" s="21">
        <f>IF(OR($A1733="",$G1733=""),"",MAX(0,IF($H1733="",TODAY(),$H1733)-$G1733))</f>
        <v/>
      </c>
    </row>
    <row r="1734">
      <c r="A1734" s="17" t="n"/>
      <c r="C1734" s="20">
        <f>IF($B1734="","",IFERROR(INDEX('Equipment register'!$B$2:$B$501,MATCH($B1734,'Equipment register'!$A$2:$A$501,0)),"Not in register"))</f>
        <v/>
      </c>
      <c r="G1734" s="17" t="n"/>
      <c r="H1734" s="17" t="n"/>
      <c r="L1734" s="21">
        <f>IF($A1734="","",IF($H1734="",TODAY(),$H1734)-$A1734)</f>
        <v/>
      </c>
      <c r="M1734" s="20">
        <f>IF($A1734="","",IF($H1734&lt;&gt;"","Returned",IF(AND($G1734&lt;&gt;"",TODAY()&gt;$G1734),"Overdue","Out")))</f>
        <v/>
      </c>
      <c r="N1734" s="21">
        <f>IF(OR($A1734="",$G1734=""),"",MAX(0,IF($H1734="",TODAY(),$H1734)-$G1734))</f>
        <v/>
      </c>
    </row>
    <row r="1735">
      <c r="A1735" s="17" t="n"/>
      <c r="C1735" s="20">
        <f>IF($B1735="","",IFERROR(INDEX('Equipment register'!$B$2:$B$501,MATCH($B1735,'Equipment register'!$A$2:$A$501,0)),"Not in register"))</f>
        <v/>
      </c>
      <c r="G1735" s="17" t="n"/>
      <c r="H1735" s="17" t="n"/>
      <c r="L1735" s="21">
        <f>IF($A1735="","",IF($H1735="",TODAY(),$H1735)-$A1735)</f>
        <v/>
      </c>
      <c r="M1735" s="20">
        <f>IF($A1735="","",IF($H1735&lt;&gt;"","Returned",IF(AND($G1735&lt;&gt;"",TODAY()&gt;$G1735),"Overdue","Out")))</f>
        <v/>
      </c>
      <c r="N1735" s="21">
        <f>IF(OR($A1735="",$G1735=""),"",MAX(0,IF($H1735="",TODAY(),$H1735)-$G1735))</f>
        <v/>
      </c>
    </row>
    <row r="1736">
      <c r="A1736" s="17" t="n"/>
      <c r="C1736" s="20">
        <f>IF($B1736="","",IFERROR(INDEX('Equipment register'!$B$2:$B$501,MATCH($B1736,'Equipment register'!$A$2:$A$501,0)),"Not in register"))</f>
        <v/>
      </c>
      <c r="G1736" s="17" t="n"/>
      <c r="H1736" s="17" t="n"/>
      <c r="L1736" s="21">
        <f>IF($A1736="","",IF($H1736="",TODAY(),$H1736)-$A1736)</f>
        <v/>
      </c>
      <c r="M1736" s="20">
        <f>IF($A1736="","",IF($H1736&lt;&gt;"","Returned",IF(AND($G1736&lt;&gt;"",TODAY()&gt;$G1736),"Overdue","Out")))</f>
        <v/>
      </c>
      <c r="N1736" s="21">
        <f>IF(OR($A1736="",$G1736=""),"",MAX(0,IF($H1736="",TODAY(),$H1736)-$G1736))</f>
        <v/>
      </c>
    </row>
    <row r="1737">
      <c r="A1737" s="17" t="n"/>
      <c r="C1737" s="20">
        <f>IF($B1737="","",IFERROR(INDEX('Equipment register'!$B$2:$B$501,MATCH($B1737,'Equipment register'!$A$2:$A$501,0)),"Not in register"))</f>
        <v/>
      </c>
      <c r="G1737" s="17" t="n"/>
      <c r="H1737" s="17" t="n"/>
      <c r="L1737" s="21">
        <f>IF($A1737="","",IF($H1737="",TODAY(),$H1737)-$A1737)</f>
        <v/>
      </c>
      <c r="M1737" s="20">
        <f>IF($A1737="","",IF($H1737&lt;&gt;"","Returned",IF(AND($G1737&lt;&gt;"",TODAY()&gt;$G1737),"Overdue","Out")))</f>
        <v/>
      </c>
      <c r="N1737" s="21">
        <f>IF(OR($A1737="",$G1737=""),"",MAX(0,IF($H1737="",TODAY(),$H1737)-$G1737))</f>
        <v/>
      </c>
    </row>
    <row r="1738">
      <c r="A1738" s="17" t="n"/>
      <c r="C1738" s="20">
        <f>IF($B1738="","",IFERROR(INDEX('Equipment register'!$B$2:$B$501,MATCH($B1738,'Equipment register'!$A$2:$A$501,0)),"Not in register"))</f>
        <v/>
      </c>
      <c r="G1738" s="17" t="n"/>
      <c r="H1738" s="17" t="n"/>
      <c r="L1738" s="21">
        <f>IF($A1738="","",IF($H1738="",TODAY(),$H1738)-$A1738)</f>
        <v/>
      </c>
      <c r="M1738" s="20">
        <f>IF($A1738="","",IF($H1738&lt;&gt;"","Returned",IF(AND($G1738&lt;&gt;"",TODAY()&gt;$G1738),"Overdue","Out")))</f>
        <v/>
      </c>
      <c r="N1738" s="21">
        <f>IF(OR($A1738="",$G1738=""),"",MAX(0,IF($H1738="",TODAY(),$H1738)-$G1738))</f>
        <v/>
      </c>
    </row>
    <row r="1739">
      <c r="A1739" s="17" t="n"/>
      <c r="C1739" s="20">
        <f>IF($B1739="","",IFERROR(INDEX('Equipment register'!$B$2:$B$501,MATCH($B1739,'Equipment register'!$A$2:$A$501,0)),"Not in register"))</f>
        <v/>
      </c>
      <c r="G1739" s="17" t="n"/>
      <c r="H1739" s="17" t="n"/>
      <c r="L1739" s="21">
        <f>IF($A1739="","",IF($H1739="",TODAY(),$H1739)-$A1739)</f>
        <v/>
      </c>
      <c r="M1739" s="20">
        <f>IF($A1739="","",IF($H1739&lt;&gt;"","Returned",IF(AND($G1739&lt;&gt;"",TODAY()&gt;$G1739),"Overdue","Out")))</f>
        <v/>
      </c>
      <c r="N1739" s="21">
        <f>IF(OR($A1739="",$G1739=""),"",MAX(0,IF($H1739="",TODAY(),$H1739)-$G1739))</f>
        <v/>
      </c>
    </row>
    <row r="1740">
      <c r="A1740" s="17" t="n"/>
      <c r="C1740" s="20">
        <f>IF($B1740="","",IFERROR(INDEX('Equipment register'!$B$2:$B$501,MATCH($B1740,'Equipment register'!$A$2:$A$501,0)),"Not in register"))</f>
        <v/>
      </c>
      <c r="G1740" s="17" t="n"/>
      <c r="H1740" s="17" t="n"/>
      <c r="L1740" s="21">
        <f>IF($A1740="","",IF($H1740="",TODAY(),$H1740)-$A1740)</f>
        <v/>
      </c>
      <c r="M1740" s="20">
        <f>IF($A1740="","",IF($H1740&lt;&gt;"","Returned",IF(AND($G1740&lt;&gt;"",TODAY()&gt;$G1740),"Overdue","Out")))</f>
        <v/>
      </c>
      <c r="N1740" s="21">
        <f>IF(OR($A1740="",$G1740=""),"",MAX(0,IF($H1740="",TODAY(),$H1740)-$G1740))</f>
        <v/>
      </c>
    </row>
    <row r="1741">
      <c r="A1741" s="17" t="n"/>
      <c r="C1741" s="20">
        <f>IF($B1741="","",IFERROR(INDEX('Equipment register'!$B$2:$B$501,MATCH($B1741,'Equipment register'!$A$2:$A$501,0)),"Not in register"))</f>
        <v/>
      </c>
      <c r="G1741" s="17" t="n"/>
      <c r="H1741" s="17" t="n"/>
      <c r="L1741" s="21">
        <f>IF($A1741="","",IF($H1741="",TODAY(),$H1741)-$A1741)</f>
        <v/>
      </c>
      <c r="M1741" s="20">
        <f>IF($A1741="","",IF($H1741&lt;&gt;"","Returned",IF(AND($G1741&lt;&gt;"",TODAY()&gt;$G1741),"Overdue","Out")))</f>
        <v/>
      </c>
      <c r="N1741" s="21">
        <f>IF(OR($A1741="",$G1741=""),"",MAX(0,IF($H1741="",TODAY(),$H1741)-$G1741))</f>
        <v/>
      </c>
    </row>
    <row r="1742">
      <c r="A1742" s="17" t="n"/>
      <c r="C1742" s="20">
        <f>IF($B1742="","",IFERROR(INDEX('Equipment register'!$B$2:$B$501,MATCH($B1742,'Equipment register'!$A$2:$A$501,0)),"Not in register"))</f>
        <v/>
      </c>
      <c r="G1742" s="17" t="n"/>
      <c r="H1742" s="17" t="n"/>
      <c r="L1742" s="21">
        <f>IF($A1742="","",IF($H1742="",TODAY(),$H1742)-$A1742)</f>
        <v/>
      </c>
      <c r="M1742" s="20">
        <f>IF($A1742="","",IF($H1742&lt;&gt;"","Returned",IF(AND($G1742&lt;&gt;"",TODAY()&gt;$G1742),"Overdue","Out")))</f>
        <v/>
      </c>
      <c r="N1742" s="21">
        <f>IF(OR($A1742="",$G1742=""),"",MAX(0,IF($H1742="",TODAY(),$H1742)-$G1742))</f>
        <v/>
      </c>
    </row>
    <row r="1743">
      <c r="A1743" s="17" t="n"/>
      <c r="C1743" s="20">
        <f>IF($B1743="","",IFERROR(INDEX('Equipment register'!$B$2:$B$501,MATCH($B1743,'Equipment register'!$A$2:$A$501,0)),"Not in register"))</f>
        <v/>
      </c>
      <c r="G1743" s="17" t="n"/>
      <c r="H1743" s="17" t="n"/>
      <c r="L1743" s="21">
        <f>IF($A1743="","",IF($H1743="",TODAY(),$H1743)-$A1743)</f>
        <v/>
      </c>
      <c r="M1743" s="20">
        <f>IF($A1743="","",IF($H1743&lt;&gt;"","Returned",IF(AND($G1743&lt;&gt;"",TODAY()&gt;$G1743),"Overdue","Out")))</f>
        <v/>
      </c>
      <c r="N1743" s="21">
        <f>IF(OR($A1743="",$G1743=""),"",MAX(0,IF($H1743="",TODAY(),$H1743)-$G1743))</f>
        <v/>
      </c>
    </row>
    <row r="1744">
      <c r="A1744" s="17" t="n"/>
      <c r="C1744" s="20">
        <f>IF($B1744="","",IFERROR(INDEX('Equipment register'!$B$2:$B$501,MATCH($B1744,'Equipment register'!$A$2:$A$501,0)),"Not in register"))</f>
        <v/>
      </c>
      <c r="G1744" s="17" t="n"/>
      <c r="H1744" s="17" t="n"/>
      <c r="L1744" s="21">
        <f>IF($A1744="","",IF($H1744="",TODAY(),$H1744)-$A1744)</f>
        <v/>
      </c>
      <c r="M1744" s="20">
        <f>IF($A1744="","",IF($H1744&lt;&gt;"","Returned",IF(AND($G1744&lt;&gt;"",TODAY()&gt;$G1744),"Overdue","Out")))</f>
        <v/>
      </c>
      <c r="N1744" s="21">
        <f>IF(OR($A1744="",$G1744=""),"",MAX(0,IF($H1744="",TODAY(),$H1744)-$G1744))</f>
        <v/>
      </c>
    </row>
    <row r="1745">
      <c r="A1745" s="17" t="n"/>
      <c r="C1745" s="20">
        <f>IF($B1745="","",IFERROR(INDEX('Equipment register'!$B$2:$B$501,MATCH($B1745,'Equipment register'!$A$2:$A$501,0)),"Not in register"))</f>
        <v/>
      </c>
      <c r="G1745" s="17" t="n"/>
      <c r="H1745" s="17" t="n"/>
      <c r="L1745" s="21">
        <f>IF($A1745="","",IF($H1745="",TODAY(),$H1745)-$A1745)</f>
        <v/>
      </c>
      <c r="M1745" s="20">
        <f>IF($A1745="","",IF($H1745&lt;&gt;"","Returned",IF(AND($G1745&lt;&gt;"",TODAY()&gt;$G1745),"Overdue","Out")))</f>
        <v/>
      </c>
      <c r="N1745" s="21">
        <f>IF(OR($A1745="",$G1745=""),"",MAX(0,IF($H1745="",TODAY(),$H1745)-$G1745))</f>
        <v/>
      </c>
    </row>
    <row r="1746">
      <c r="A1746" s="17" t="n"/>
      <c r="C1746" s="20">
        <f>IF($B1746="","",IFERROR(INDEX('Equipment register'!$B$2:$B$501,MATCH($B1746,'Equipment register'!$A$2:$A$501,0)),"Not in register"))</f>
        <v/>
      </c>
      <c r="G1746" s="17" t="n"/>
      <c r="H1746" s="17" t="n"/>
      <c r="L1746" s="21">
        <f>IF($A1746="","",IF($H1746="",TODAY(),$H1746)-$A1746)</f>
        <v/>
      </c>
      <c r="M1746" s="20">
        <f>IF($A1746="","",IF($H1746&lt;&gt;"","Returned",IF(AND($G1746&lt;&gt;"",TODAY()&gt;$G1746),"Overdue","Out")))</f>
        <v/>
      </c>
      <c r="N1746" s="21">
        <f>IF(OR($A1746="",$G1746=""),"",MAX(0,IF($H1746="",TODAY(),$H1746)-$G1746))</f>
        <v/>
      </c>
    </row>
    <row r="1747">
      <c r="A1747" s="17" t="n"/>
      <c r="C1747" s="20">
        <f>IF($B1747="","",IFERROR(INDEX('Equipment register'!$B$2:$B$501,MATCH($B1747,'Equipment register'!$A$2:$A$501,0)),"Not in register"))</f>
        <v/>
      </c>
      <c r="G1747" s="17" t="n"/>
      <c r="H1747" s="17" t="n"/>
      <c r="L1747" s="21">
        <f>IF($A1747="","",IF($H1747="",TODAY(),$H1747)-$A1747)</f>
        <v/>
      </c>
      <c r="M1747" s="20">
        <f>IF($A1747="","",IF($H1747&lt;&gt;"","Returned",IF(AND($G1747&lt;&gt;"",TODAY()&gt;$G1747),"Overdue","Out")))</f>
        <v/>
      </c>
      <c r="N1747" s="21">
        <f>IF(OR($A1747="",$G1747=""),"",MAX(0,IF($H1747="",TODAY(),$H1747)-$G1747))</f>
        <v/>
      </c>
    </row>
    <row r="1748">
      <c r="A1748" s="17" t="n"/>
      <c r="C1748" s="20">
        <f>IF($B1748="","",IFERROR(INDEX('Equipment register'!$B$2:$B$501,MATCH($B1748,'Equipment register'!$A$2:$A$501,0)),"Not in register"))</f>
        <v/>
      </c>
      <c r="G1748" s="17" t="n"/>
      <c r="H1748" s="17" t="n"/>
      <c r="L1748" s="21">
        <f>IF($A1748="","",IF($H1748="",TODAY(),$H1748)-$A1748)</f>
        <v/>
      </c>
      <c r="M1748" s="20">
        <f>IF($A1748="","",IF($H1748&lt;&gt;"","Returned",IF(AND($G1748&lt;&gt;"",TODAY()&gt;$G1748),"Overdue","Out")))</f>
        <v/>
      </c>
      <c r="N1748" s="21">
        <f>IF(OR($A1748="",$G1748=""),"",MAX(0,IF($H1748="",TODAY(),$H1748)-$G1748))</f>
        <v/>
      </c>
    </row>
    <row r="1749">
      <c r="A1749" s="17" t="n"/>
      <c r="C1749" s="20">
        <f>IF($B1749="","",IFERROR(INDEX('Equipment register'!$B$2:$B$501,MATCH($B1749,'Equipment register'!$A$2:$A$501,0)),"Not in register"))</f>
        <v/>
      </c>
      <c r="G1749" s="17" t="n"/>
      <c r="H1749" s="17" t="n"/>
      <c r="L1749" s="21">
        <f>IF($A1749="","",IF($H1749="",TODAY(),$H1749)-$A1749)</f>
        <v/>
      </c>
      <c r="M1749" s="20">
        <f>IF($A1749="","",IF($H1749&lt;&gt;"","Returned",IF(AND($G1749&lt;&gt;"",TODAY()&gt;$G1749),"Overdue","Out")))</f>
        <v/>
      </c>
      <c r="N1749" s="21">
        <f>IF(OR($A1749="",$G1749=""),"",MAX(0,IF($H1749="",TODAY(),$H1749)-$G1749))</f>
        <v/>
      </c>
    </row>
    <row r="1750">
      <c r="A1750" s="17" t="n"/>
      <c r="C1750" s="20">
        <f>IF($B1750="","",IFERROR(INDEX('Equipment register'!$B$2:$B$501,MATCH($B1750,'Equipment register'!$A$2:$A$501,0)),"Not in register"))</f>
        <v/>
      </c>
      <c r="G1750" s="17" t="n"/>
      <c r="H1750" s="17" t="n"/>
      <c r="L1750" s="21">
        <f>IF($A1750="","",IF($H1750="",TODAY(),$H1750)-$A1750)</f>
        <v/>
      </c>
      <c r="M1750" s="20">
        <f>IF($A1750="","",IF($H1750&lt;&gt;"","Returned",IF(AND($G1750&lt;&gt;"",TODAY()&gt;$G1750),"Overdue","Out")))</f>
        <v/>
      </c>
      <c r="N1750" s="21">
        <f>IF(OR($A1750="",$G1750=""),"",MAX(0,IF($H1750="",TODAY(),$H1750)-$G1750))</f>
        <v/>
      </c>
    </row>
    <row r="1751">
      <c r="A1751" s="17" t="n"/>
      <c r="C1751" s="20">
        <f>IF($B1751="","",IFERROR(INDEX('Equipment register'!$B$2:$B$501,MATCH($B1751,'Equipment register'!$A$2:$A$501,0)),"Not in register"))</f>
        <v/>
      </c>
      <c r="G1751" s="17" t="n"/>
      <c r="H1751" s="17" t="n"/>
      <c r="L1751" s="21">
        <f>IF($A1751="","",IF($H1751="",TODAY(),$H1751)-$A1751)</f>
        <v/>
      </c>
      <c r="M1751" s="20">
        <f>IF($A1751="","",IF($H1751&lt;&gt;"","Returned",IF(AND($G1751&lt;&gt;"",TODAY()&gt;$G1751),"Overdue","Out")))</f>
        <v/>
      </c>
      <c r="N1751" s="21">
        <f>IF(OR($A1751="",$G1751=""),"",MAX(0,IF($H1751="",TODAY(),$H1751)-$G1751))</f>
        <v/>
      </c>
    </row>
    <row r="1752">
      <c r="A1752" s="17" t="n"/>
      <c r="C1752" s="20">
        <f>IF($B1752="","",IFERROR(INDEX('Equipment register'!$B$2:$B$501,MATCH($B1752,'Equipment register'!$A$2:$A$501,0)),"Not in register"))</f>
        <v/>
      </c>
      <c r="G1752" s="17" t="n"/>
      <c r="H1752" s="17" t="n"/>
      <c r="L1752" s="21">
        <f>IF($A1752="","",IF($H1752="",TODAY(),$H1752)-$A1752)</f>
        <v/>
      </c>
      <c r="M1752" s="20">
        <f>IF($A1752="","",IF($H1752&lt;&gt;"","Returned",IF(AND($G1752&lt;&gt;"",TODAY()&gt;$G1752),"Overdue","Out")))</f>
        <v/>
      </c>
      <c r="N1752" s="21">
        <f>IF(OR($A1752="",$G1752=""),"",MAX(0,IF($H1752="",TODAY(),$H1752)-$G1752))</f>
        <v/>
      </c>
    </row>
    <row r="1753">
      <c r="A1753" s="17" t="n"/>
      <c r="C1753" s="20">
        <f>IF($B1753="","",IFERROR(INDEX('Equipment register'!$B$2:$B$501,MATCH($B1753,'Equipment register'!$A$2:$A$501,0)),"Not in register"))</f>
        <v/>
      </c>
      <c r="G1753" s="17" t="n"/>
      <c r="H1753" s="17" t="n"/>
      <c r="L1753" s="21">
        <f>IF($A1753="","",IF($H1753="",TODAY(),$H1753)-$A1753)</f>
        <v/>
      </c>
      <c r="M1753" s="20">
        <f>IF($A1753="","",IF($H1753&lt;&gt;"","Returned",IF(AND($G1753&lt;&gt;"",TODAY()&gt;$G1753),"Overdue","Out")))</f>
        <v/>
      </c>
      <c r="N1753" s="21">
        <f>IF(OR($A1753="",$G1753=""),"",MAX(0,IF($H1753="",TODAY(),$H1753)-$G1753))</f>
        <v/>
      </c>
    </row>
    <row r="1754">
      <c r="A1754" s="17" t="n"/>
      <c r="C1754" s="20">
        <f>IF($B1754="","",IFERROR(INDEX('Equipment register'!$B$2:$B$501,MATCH($B1754,'Equipment register'!$A$2:$A$501,0)),"Not in register"))</f>
        <v/>
      </c>
      <c r="G1754" s="17" t="n"/>
      <c r="H1754" s="17" t="n"/>
      <c r="L1754" s="21">
        <f>IF($A1754="","",IF($H1754="",TODAY(),$H1754)-$A1754)</f>
        <v/>
      </c>
      <c r="M1754" s="20">
        <f>IF($A1754="","",IF($H1754&lt;&gt;"","Returned",IF(AND($G1754&lt;&gt;"",TODAY()&gt;$G1754),"Overdue","Out")))</f>
        <v/>
      </c>
      <c r="N1754" s="21">
        <f>IF(OR($A1754="",$G1754=""),"",MAX(0,IF($H1754="",TODAY(),$H1754)-$G1754))</f>
        <v/>
      </c>
    </row>
    <row r="1755">
      <c r="A1755" s="17" t="n"/>
      <c r="C1755" s="20">
        <f>IF($B1755="","",IFERROR(INDEX('Equipment register'!$B$2:$B$501,MATCH($B1755,'Equipment register'!$A$2:$A$501,0)),"Not in register"))</f>
        <v/>
      </c>
      <c r="G1755" s="17" t="n"/>
      <c r="H1755" s="17" t="n"/>
      <c r="L1755" s="21">
        <f>IF($A1755="","",IF($H1755="",TODAY(),$H1755)-$A1755)</f>
        <v/>
      </c>
      <c r="M1755" s="20">
        <f>IF($A1755="","",IF($H1755&lt;&gt;"","Returned",IF(AND($G1755&lt;&gt;"",TODAY()&gt;$G1755),"Overdue","Out")))</f>
        <v/>
      </c>
      <c r="N1755" s="21">
        <f>IF(OR($A1755="",$G1755=""),"",MAX(0,IF($H1755="",TODAY(),$H1755)-$G1755))</f>
        <v/>
      </c>
    </row>
    <row r="1756">
      <c r="A1756" s="17" t="n"/>
      <c r="C1756" s="20">
        <f>IF($B1756="","",IFERROR(INDEX('Equipment register'!$B$2:$B$501,MATCH($B1756,'Equipment register'!$A$2:$A$501,0)),"Not in register"))</f>
        <v/>
      </c>
      <c r="G1756" s="17" t="n"/>
      <c r="H1756" s="17" t="n"/>
      <c r="L1756" s="21">
        <f>IF($A1756="","",IF($H1756="",TODAY(),$H1756)-$A1756)</f>
        <v/>
      </c>
      <c r="M1756" s="20">
        <f>IF($A1756="","",IF($H1756&lt;&gt;"","Returned",IF(AND($G1756&lt;&gt;"",TODAY()&gt;$G1756),"Overdue","Out")))</f>
        <v/>
      </c>
      <c r="N1756" s="21">
        <f>IF(OR($A1756="",$G1756=""),"",MAX(0,IF($H1756="",TODAY(),$H1756)-$G1756))</f>
        <v/>
      </c>
    </row>
    <row r="1757">
      <c r="A1757" s="17" t="n"/>
      <c r="C1757" s="20">
        <f>IF($B1757="","",IFERROR(INDEX('Equipment register'!$B$2:$B$501,MATCH($B1757,'Equipment register'!$A$2:$A$501,0)),"Not in register"))</f>
        <v/>
      </c>
      <c r="G1757" s="17" t="n"/>
      <c r="H1757" s="17" t="n"/>
      <c r="L1757" s="21">
        <f>IF($A1757="","",IF($H1757="",TODAY(),$H1757)-$A1757)</f>
        <v/>
      </c>
      <c r="M1757" s="20">
        <f>IF($A1757="","",IF($H1757&lt;&gt;"","Returned",IF(AND($G1757&lt;&gt;"",TODAY()&gt;$G1757),"Overdue","Out")))</f>
        <v/>
      </c>
      <c r="N1757" s="21">
        <f>IF(OR($A1757="",$G1757=""),"",MAX(0,IF($H1757="",TODAY(),$H1757)-$G1757))</f>
        <v/>
      </c>
    </row>
    <row r="1758">
      <c r="A1758" s="17" t="n"/>
      <c r="C1758" s="20">
        <f>IF($B1758="","",IFERROR(INDEX('Equipment register'!$B$2:$B$501,MATCH($B1758,'Equipment register'!$A$2:$A$501,0)),"Not in register"))</f>
        <v/>
      </c>
      <c r="G1758" s="17" t="n"/>
      <c r="H1758" s="17" t="n"/>
      <c r="L1758" s="21">
        <f>IF($A1758="","",IF($H1758="",TODAY(),$H1758)-$A1758)</f>
        <v/>
      </c>
      <c r="M1758" s="20">
        <f>IF($A1758="","",IF($H1758&lt;&gt;"","Returned",IF(AND($G1758&lt;&gt;"",TODAY()&gt;$G1758),"Overdue","Out")))</f>
        <v/>
      </c>
      <c r="N1758" s="21">
        <f>IF(OR($A1758="",$G1758=""),"",MAX(0,IF($H1758="",TODAY(),$H1758)-$G1758))</f>
        <v/>
      </c>
    </row>
    <row r="1759">
      <c r="A1759" s="17" t="n"/>
      <c r="C1759" s="20">
        <f>IF($B1759="","",IFERROR(INDEX('Equipment register'!$B$2:$B$501,MATCH($B1759,'Equipment register'!$A$2:$A$501,0)),"Not in register"))</f>
        <v/>
      </c>
      <c r="G1759" s="17" t="n"/>
      <c r="H1759" s="17" t="n"/>
      <c r="L1759" s="21">
        <f>IF($A1759="","",IF($H1759="",TODAY(),$H1759)-$A1759)</f>
        <v/>
      </c>
      <c r="M1759" s="20">
        <f>IF($A1759="","",IF($H1759&lt;&gt;"","Returned",IF(AND($G1759&lt;&gt;"",TODAY()&gt;$G1759),"Overdue","Out")))</f>
        <v/>
      </c>
      <c r="N1759" s="21">
        <f>IF(OR($A1759="",$G1759=""),"",MAX(0,IF($H1759="",TODAY(),$H1759)-$G1759))</f>
        <v/>
      </c>
    </row>
    <row r="1760">
      <c r="A1760" s="17" t="n"/>
      <c r="C1760" s="20">
        <f>IF($B1760="","",IFERROR(INDEX('Equipment register'!$B$2:$B$501,MATCH($B1760,'Equipment register'!$A$2:$A$501,0)),"Not in register"))</f>
        <v/>
      </c>
      <c r="G1760" s="17" t="n"/>
      <c r="H1760" s="17" t="n"/>
      <c r="L1760" s="21">
        <f>IF($A1760="","",IF($H1760="",TODAY(),$H1760)-$A1760)</f>
        <v/>
      </c>
      <c r="M1760" s="20">
        <f>IF($A1760="","",IF($H1760&lt;&gt;"","Returned",IF(AND($G1760&lt;&gt;"",TODAY()&gt;$G1760),"Overdue","Out")))</f>
        <v/>
      </c>
      <c r="N1760" s="21">
        <f>IF(OR($A1760="",$G1760=""),"",MAX(0,IF($H1760="",TODAY(),$H1760)-$G1760))</f>
        <v/>
      </c>
    </row>
    <row r="1761">
      <c r="A1761" s="17" t="n"/>
      <c r="C1761" s="20">
        <f>IF($B1761="","",IFERROR(INDEX('Equipment register'!$B$2:$B$501,MATCH($B1761,'Equipment register'!$A$2:$A$501,0)),"Not in register"))</f>
        <v/>
      </c>
      <c r="G1761" s="17" t="n"/>
      <c r="H1761" s="17" t="n"/>
      <c r="L1761" s="21">
        <f>IF($A1761="","",IF($H1761="",TODAY(),$H1761)-$A1761)</f>
        <v/>
      </c>
      <c r="M1761" s="20">
        <f>IF($A1761="","",IF($H1761&lt;&gt;"","Returned",IF(AND($G1761&lt;&gt;"",TODAY()&gt;$G1761),"Overdue","Out")))</f>
        <v/>
      </c>
      <c r="N1761" s="21">
        <f>IF(OR($A1761="",$G1761=""),"",MAX(0,IF($H1761="",TODAY(),$H1761)-$G1761))</f>
        <v/>
      </c>
    </row>
    <row r="1762">
      <c r="A1762" s="17" t="n"/>
      <c r="C1762" s="20">
        <f>IF($B1762="","",IFERROR(INDEX('Equipment register'!$B$2:$B$501,MATCH($B1762,'Equipment register'!$A$2:$A$501,0)),"Not in register"))</f>
        <v/>
      </c>
      <c r="G1762" s="17" t="n"/>
      <c r="H1762" s="17" t="n"/>
      <c r="L1762" s="21">
        <f>IF($A1762="","",IF($H1762="",TODAY(),$H1762)-$A1762)</f>
        <v/>
      </c>
      <c r="M1762" s="20">
        <f>IF($A1762="","",IF($H1762&lt;&gt;"","Returned",IF(AND($G1762&lt;&gt;"",TODAY()&gt;$G1762),"Overdue","Out")))</f>
        <v/>
      </c>
      <c r="N1762" s="21">
        <f>IF(OR($A1762="",$G1762=""),"",MAX(0,IF($H1762="",TODAY(),$H1762)-$G1762))</f>
        <v/>
      </c>
    </row>
    <row r="1763">
      <c r="A1763" s="17" t="n"/>
      <c r="C1763" s="20">
        <f>IF($B1763="","",IFERROR(INDEX('Equipment register'!$B$2:$B$501,MATCH($B1763,'Equipment register'!$A$2:$A$501,0)),"Not in register"))</f>
        <v/>
      </c>
      <c r="G1763" s="17" t="n"/>
      <c r="H1763" s="17" t="n"/>
      <c r="L1763" s="21">
        <f>IF($A1763="","",IF($H1763="",TODAY(),$H1763)-$A1763)</f>
        <v/>
      </c>
      <c r="M1763" s="20">
        <f>IF($A1763="","",IF($H1763&lt;&gt;"","Returned",IF(AND($G1763&lt;&gt;"",TODAY()&gt;$G1763),"Overdue","Out")))</f>
        <v/>
      </c>
      <c r="N1763" s="21">
        <f>IF(OR($A1763="",$G1763=""),"",MAX(0,IF($H1763="",TODAY(),$H1763)-$G1763))</f>
        <v/>
      </c>
    </row>
    <row r="1764">
      <c r="A1764" s="17" t="n"/>
      <c r="C1764" s="20">
        <f>IF($B1764="","",IFERROR(INDEX('Equipment register'!$B$2:$B$501,MATCH($B1764,'Equipment register'!$A$2:$A$501,0)),"Not in register"))</f>
        <v/>
      </c>
      <c r="G1764" s="17" t="n"/>
      <c r="H1764" s="17" t="n"/>
      <c r="L1764" s="21">
        <f>IF($A1764="","",IF($H1764="",TODAY(),$H1764)-$A1764)</f>
        <v/>
      </c>
      <c r="M1764" s="20">
        <f>IF($A1764="","",IF($H1764&lt;&gt;"","Returned",IF(AND($G1764&lt;&gt;"",TODAY()&gt;$G1764),"Overdue","Out")))</f>
        <v/>
      </c>
      <c r="N1764" s="21">
        <f>IF(OR($A1764="",$G1764=""),"",MAX(0,IF($H1764="",TODAY(),$H1764)-$G1764))</f>
        <v/>
      </c>
    </row>
    <row r="1765">
      <c r="A1765" s="17" t="n"/>
      <c r="C1765" s="20">
        <f>IF($B1765="","",IFERROR(INDEX('Equipment register'!$B$2:$B$501,MATCH($B1765,'Equipment register'!$A$2:$A$501,0)),"Not in register"))</f>
        <v/>
      </c>
      <c r="G1765" s="17" t="n"/>
      <c r="H1765" s="17" t="n"/>
      <c r="L1765" s="21">
        <f>IF($A1765="","",IF($H1765="",TODAY(),$H1765)-$A1765)</f>
        <v/>
      </c>
      <c r="M1765" s="20">
        <f>IF($A1765="","",IF($H1765&lt;&gt;"","Returned",IF(AND($G1765&lt;&gt;"",TODAY()&gt;$G1765),"Overdue","Out")))</f>
        <v/>
      </c>
      <c r="N1765" s="21">
        <f>IF(OR($A1765="",$G1765=""),"",MAX(0,IF($H1765="",TODAY(),$H1765)-$G1765))</f>
        <v/>
      </c>
    </row>
    <row r="1766">
      <c r="A1766" s="17" t="n"/>
      <c r="C1766" s="20">
        <f>IF($B1766="","",IFERROR(INDEX('Equipment register'!$B$2:$B$501,MATCH($B1766,'Equipment register'!$A$2:$A$501,0)),"Not in register"))</f>
        <v/>
      </c>
      <c r="G1766" s="17" t="n"/>
      <c r="H1766" s="17" t="n"/>
      <c r="L1766" s="21">
        <f>IF($A1766="","",IF($H1766="",TODAY(),$H1766)-$A1766)</f>
        <v/>
      </c>
      <c r="M1766" s="20">
        <f>IF($A1766="","",IF($H1766&lt;&gt;"","Returned",IF(AND($G1766&lt;&gt;"",TODAY()&gt;$G1766),"Overdue","Out")))</f>
        <v/>
      </c>
      <c r="N1766" s="21">
        <f>IF(OR($A1766="",$G1766=""),"",MAX(0,IF($H1766="",TODAY(),$H1766)-$G1766))</f>
        <v/>
      </c>
    </row>
    <row r="1767">
      <c r="A1767" s="17" t="n"/>
      <c r="C1767" s="20">
        <f>IF($B1767="","",IFERROR(INDEX('Equipment register'!$B$2:$B$501,MATCH($B1767,'Equipment register'!$A$2:$A$501,0)),"Not in register"))</f>
        <v/>
      </c>
      <c r="G1767" s="17" t="n"/>
      <c r="H1767" s="17" t="n"/>
      <c r="L1767" s="21">
        <f>IF($A1767="","",IF($H1767="",TODAY(),$H1767)-$A1767)</f>
        <v/>
      </c>
      <c r="M1767" s="20">
        <f>IF($A1767="","",IF($H1767&lt;&gt;"","Returned",IF(AND($G1767&lt;&gt;"",TODAY()&gt;$G1767),"Overdue","Out")))</f>
        <v/>
      </c>
      <c r="N1767" s="21">
        <f>IF(OR($A1767="",$G1767=""),"",MAX(0,IF($H1767="",TODAY(),$H1767)-$G1767))</f>
        <v/>
      </c>
    </row>
    <row r="1768">
      <c r="A1768" s="17" t="n"/>
      <c r="C1768" s="20">
        <f>IF($B1768="","",IFERROR(INDEX('Equipment register'!$B$2:$B$501,MATCH($B1768,'Equipment register'!$A$2:$A$501,0)),"Not in register"))</f>
        <v/>
      </c>
      <c r="G1768" s="17" t="n"/>
      <c r="H1768" s="17" t="n"/>
      <c r="L1768" s="21">
        <f>IF($A1768="","",IF($H1768="",TODAY(),$H1768)-$A1768)</f>
        <v/>
      </c>
      <c r="M1768" s="20">
        <f>IF($A1768="","",IF($H1768&lt;&gt;"","Returned",IF(AND($G1768&lt;&gt;"",TODAY()&gt;$G1768),"Overdue","Out")))</f>
        <v/>
      </c>
      <c r="N1768" s="21">
        <f>IF(OR($A1768="",$G1768=""),"",MAX(0,IF($H1768="",TODAY(),$H1768)-$G1768))</f>
        <v/>
      </c>
    </row>
    <row r="1769">
      <c r="A1769" s="17" t="n"/>
      <c r="C1769" s="20">
        <f>IF($B1769="","",IFERROR(INDEX('Equipment register'!$B$2:$B$501,MATCH($B1769,'Equipment register'!$A$2:$A$501,0)),"Not in register"))</f>
        <v/>
      </c>
      <c r="G1769" s="17" t="n"/>
      <c r="H1769" s="17" t="n"/>
      <c r="L1769" s="21">
        <f>IF($A1769="","",IF($H1769="",TODAY(),$H1769)-$A1769)</f>
        <v/>
      </c>
      <c r="M1769" s="20">
        <f>IF($A1769="","",IF($H1769&lt;&gt;"","Returned",IF(AND($G1769&lt;&gt;"",TODAY()&gt;$G1769),"Overdue","Out")))</f>
        <v/>
      </c>
      <c r="N1769" s="21">
        <f>IF(OR($A1769="",$G1769=""),"",MAX(0,IF($H1769="",TODAY(),$H1769)-$G1769))</f>
        <v/>
      </c>
    </row>
    <row r="1770">
      <c r="A1770" s="17" t="n"/>
      <c r="C1770" s="20">
        <f>IF($B1770="","",IFERROR(INDEX('Equipment register'!$B$2:$B$501,MATCH($B1770,'Equipment register'!$A$2:$A$501,0)),"Not in register"))</f>
        <v/>
      </c>
      <c r="G1770" s="17" t="n"/>
      <c r="H1770" s="17" t="n"/>
      <c r="L1770" s="21">
        <f>IF($A1770="","",IF($H1770="",TODAY(),$H1770)-$A1770)</f>
        <v/>
      </c>
      <c r="M1770" s="20">
        <f>IF($A1770="","",IF($H1770&lt;&gt;"","Returned",IF(AND($G1770&lt;&gt;"",TODAY()&gt;$G1770),"Overdue","Out")))</f>
        <v/>
      </c>
      <c r="N1770" s="21">
        <f>IF(OR($A1770="",$G1770=""),"",MAX(0,IF($H1770="",TODAY(),$H1770)-$G1770))</f>
        <v/>
      </c>
    </row>
    <row r="1771">
      <c r="A1771" s="17" t="n"/>
      <c r="C1771" s="20">
        <f>IF($B1771="","",IFERROR(INDEX('Equipment register'!$B$2:$B$501,MATCH($B1771,'Equipment register'!$A$2:$A$501,0)),"Not in register"))</f>
        <v/>
      </c>
      <c r="G1771" s="17" t="n"/>
      <c r="H1771" s="17" t="n"/>
      <c r="L1771" s="21">
        <f>IF($A1771="","",IF($H1771="",TODAY(),$H1771)-$A1771)</f>
        <v/>
      </c>
      <c r="M1771" s="20">
        <f>IF($A1771="","",IF($H1771&lt;&gt;"","Returned",IF(AND($G1771&lt;&gt;"",TODAY()&gt;$G1771),"Overdue","Out")))</f>
        <v/>
      </c>
      <c r="N1771" s="21">
        <f>IF(OR($A1771="",$G1771=""),"",MAX(0,IF($H1771="",TODAY(),$H1771)-$G1771))</f>
        <v/>
      </c>
    </row>
    <row r="1772">
      <c r="A1772" s="17" t="n"/>
      <c r="C1772" s="20">
        <f>IF($B1772="","",IFERROR(INDEX('Equipment register'!$B$2:$B$501,MATCH($B1772,'Equipment register'!$A$2:$A$501,0)),"Not in register"))</f>
        <v/>
      </c>
      <c r="G1772" s="17" t="n"/>
      <c r="H1772" s="17" t="n"/>
      <c r="L1772" s="21">
        <f>IF($A1772="","",IF($H1772="",TODAY(),$H1772)-$A1772)</f>
        <v/>
      </c>
      <c r="M1772" s="20">
        <f>IF($A1772="","",IF($H1772&lt;&gt;"","Returned",IF(AND($G1772&lt;&gt;"",TODAY()&gt;$G1772),"Overdue","Out")))</f>
        <v/>
      </c>
      <c r="N1772" s="21">
        <f>IF(OR($A1772="",$G1772=""),"",MAX(0,IF($H1772="",TODAY(),$H1772)-$G1772))</f>
        <v/>
      </c>
    </row>
    <row r="1773">
      <c r="A1773" s="17" t="n"/>
      <c r="C1773" s="20">
        <f>IF($B1773="","",IFERROR(INDEX('Equipment register'!$B$2:$B$501,MATCH($B1773,'Equipment register'!$A$2:$A$501,0)),"Not in register"))</f>
        <v/>
      </c>
      <c r="G1773" s="17" t="n"/>
      <c r="H1773" s="17" t="n"/>
      <c r="L1773" s="21">
        <f>IF($A1773="","",IF($H1773="",TODAY(),$H1773)-$A1773)</f>
        <v/>
      </c>
      <c r="M1773" s="20">
        <f>IF($A1773="","",IF($H1773&lt;&gt;"","Returned",IF(AND($G1773&lt;&gt;"",TODAY()&gt;$G1773),"Overdue","Out")))</f>
        <v/>
      </c>
      <c r="N1773" s="21">
        <f>IF(OR($A1773="",$G1773=""),"",MAX(0,IF($H1773="",TODAY(),$H1773)-$G1773))</f>
        <v/>
      </c>
    </row>
    <row r="1774">
      <c r="A1774" s="17" t="n"/>
      <c r="C1774" s="20">
        <f>IF($B1774="","",IFERROR(INDEX('Equipment register'!$B$2:$B$501,MATCH($B1774,'Equipment register'!$A$2:$A$501,0)),"Not in register"))</f>
        <v/>
      </c>
      <c r="G1774" s="17" t="n"/>
      <c r="H1774" s="17" t="n"/>
      <c r="L1774" s="21">
        <f>IF($A1774="","",IF($H1774="",TODAY(),$H1774)-$A1774)</f>
        <v/>
      </c>
      <c r="M1774" s="20">
        <f>IF($A1774="","",IF($H1774&lt;&gt;"","Returned",IF(AND($G1774&lt;&gt;"",TODAY()&gt;$G1774),"Overdue","Out")))</f>
        <v/>
      </c>
      <c r="N1774" s="21">
        <f>IF(OR($A1774="",$G1774=""),"",MAX(0,IF($H1774="",TODAY(),$H1774)-$G1774))</f>
        <v/>
      </c>
    </row>
    <row r="1775">
      <c r="A1775" s="17" t="n"/>
      <c r="C1775" s="20">
        <f>IF($B1775="","",IFERROR(INDEX('Equipment register'!$B$2:$B$501,MATCH($B1775,'Equipment register'!$A$2:$A$501,0)),"Not in register"))</f>
        <v/>
      </c>
      <c r="G1775" s="17" t="n"/>
      <c r="H1775" s="17" t="n"/>
      <c r="L1775" s="21">
        <f>IF($A1775="","",IF($H1775="",TODAY(),$H1775)-$A1775)</f>
        <v/>
      </c>
      <c r="M1775" s="20">
        <f>IF($A1775="","",IF($H1775&lt;&gt;"","Returned",IF(AND($G1775&lt;&gt;"",TODAY()&gt;$G1775),"Overdue","Out")))</f>
        <v/>
      </c>
      <c r="N1775" s="21">
        <f>IF(OR($A1775="",$G1775=""),"",MAX(0,IF($H1775="",TODAY(),$H1775)-$G1775))</f>
        <v/>
      </c>
    </row>
    <row r="1776">
      <c r="A1776" s="17" t="n"/>
      <c r="C1776" s="20">
        <f>IF($B1776="","",IFERROR(INDEX('Equipment register'!$B$2:$B$501,MATCH($B1776,'Equipment register'!$A$2:$A$501,0)),"Not in register"))</f>
        <v/>
      </c>
      <c r="G1776" s="17" t="n"/>
      <c r="H1776" s="17" t="n"/>
      <c r="L1776" s="21">
        <f>IF($A1776="","",IF($H1776="",TODAY(),$H1776)-$A1776)</f>
        <v/>
      </c>
      <c r="M1776" s="20">
        <f>IF($A1776="","",IF($H1776&lt;&gt;"","Returned",IF(AND($G1776&lt;&gt;"",TODAY()&gt;$G1776),"Overdue","Out")))</f>
        <v/>
      </c>
      <c r="N1776" s="21">
        <f>IF(OR($A1776="",$G1776=""),"",MAX(0,IF($H1776="",TODAY(),$H1776)-$G1776))</f>
        <v/>
      </c>
    </row>
    <row r="1777">
      <c r="A1777" s="17" t="n"/>
      <c r="C1777" s="20">
        <f>IF($B1777="","",IFERROR(INDEX('Equipment register'!$B$2:$B$501,MATCH($B1777,'Equipment register'!$A$2:$A$501,0)),"Not in register"))</f>
        <v/>
      </c>
      <c r="G1777" s="17" t="n"/>
      <c r="H1777" s="17" t="n"/>
      <c r="L1777" s="21">
        <f>IF($A1777="","",IF($H1777="",TODAY(),$H1777)-$A1777)</f>
        <v/>
      </c>
      <c r="M1777" s="20">
        <f>IF($A1777="","",IF($H1777&lt;&gt;"","Returned",IF(AND($G1777&lt;&gt;"",TODAY()&gt;$G1777),"Overdue","Out")))</f>
        <v/>
      </c>
      <c r="N1777" s="21">
        <f>IF(OR($A1777="",$G1777=""),"",MAX(0,IF($H1777="",TODAY(),$H1777)-$G1777))</f>
        <v/>
      </c>
    </row>
    <row r="1778">
      <c r="A1778" s="17" t="n"/>
      <c r="C1778" s="20">
        <f>IF($B1778="","",IFERROR(INDEX('Equipment register'!$B$2:$B$501,MATCH($B1778,'Equipment register'!$A$2:$A$501,0)),"Not in register"))</f>
        <v/>
      </c>
      <c r="G1778" s="17" t="n"/>
      <c r="H1778" s="17" t="n"/>
      <c r="L1778" s="21">
        <f>IF($A1778="","",IF($H1778="",TODAY(),$H1778)-$A1778)</f>
        <v/>
      </c>
      <c r="M1778" s="20">
        <f>IF($A1778="","",IF($H1778&lt;&gt;"","Returned",IF(AND($G1778&lt;&gt;"",TODAY()&gt;$G1778),"Overdue","Out")))</f>
        <v/>
      </c>
      <c r="N1778" s="21">
        <f>IF(OR($A1778="",$G1778=""),"",MAX(0,IF($H1778="",TODAY(),$H1778)-$G1778))</f>
        <v/>
      </c>
    </row>
    <row r="1779">
      <c r="A1779" s="17" t="n"/>
      <c r="C1779" s="20">
        <f>IF($B1779="","",IFERROR(INDEX('Equipment register'!$B$2:$B$501,MATCH($B1779,'Equipment register'!$A$2:$A$501,0)),"Not in register"))</f>
        <v/>
      </c>
      <c r="G1779" s="17" t="n"/>
      <c r="H1779" s="17" t="n"/>
      <c r="L1779" s="21">
        <f>IF($A1779="","",IF($H1779="",TODAY(),$H1779)-$A1779)</f>
        <v/>
      </c>
      <c r="M1779" s="20">
        <f>IF($A1779="","",IF($H1779&lt;&gt;"","Returned",IF(AND($G1779&lt;&gt;"",TODAY()&gt;$G1779),"Overdue","Out")))</f>
        <v/>
      </c>
      <c r="N1779" s="21">
        <f>IF(OR($A1779="",$G1779=""),"",MAX(0,IF($H1779="",TODAY(),$H1779)-$G1779))</f>
        <v/>
      </c>
    </row>
    <row r="1780">
      <c r="A1780" s="17" t="n"/>
      <c r="C1780" s="20">
        <f>IF($B1780="","",IFERROR(INDEX('Equipment register'!$B$2:$B$501,MATCH($B1780,'Equipment register'!$A$2:$A$501,0)),"Not in register"))</f>
        <v/>
      </c>
      <c r="G1780" s="17" t="n"/>
      <c r="H1780" s="17" t="n"/>
      <c r="L1780" s="21">
        <f>IF($A1780="","",IF($H1780="",TODAY(),$H1780)-$A1780)</f>
        <v/>
      </c>
      <c r="M1780" s="20">
        <f>IF($A1780="","",IF($H1780&lt;&gt;"","Returned",IF(AND($G1780&lt;&gt;"",TODAY()&gt;$G1780),"Overdue","Out")))</f>
        <v/>
      </c>
      <c r="N1780" s="21">
        <f>IF(OR($A1780="",$G1780=""),"",MAX(0,IF($H1780="",TODAY(),$H1780)-$G1780))</f>
        <v/>
      </c>
    </row>
    <row r="1781">
      <c r="A1781" s="17" t="n"/>
      <c r="C1781" s="20">
        <f>IF($B1781="","",IFERROR(INDEX('Equipment register'!$B$2:$B$501,MATCH($B1781,'Equipment register'!$A$2:$A$501,0)),"Not in register"))</f>
        <v/>
      </c>
      <c r="G1781" s="17" t="n"/>
      <c r="H1781" s="17" t="n"/>
      <c r="L1781" s="21">
        <f>IF($A1781="","",IF($H1781="",TODAY(),$H1781)-$A1781)</f>
        <v/>
      </c>
      <c r="M1781" s="20">
        <f>IF($A1781="","",IF($H1781&lt;&gt;"","Returned",IF(AND($G1781&lt;&gt;"",TODAY()&gt;$G1781),"Overdue","Out")))</f>
        <v/>
      </c>
      <c r="N1781" s="21">
        <f>IF(OR($A1781="",$G1781=""),"",MAX(0,IF($H1781="",TODAY(),$H1781)-$G1781))</f>
        <v/>
      </c>
    </row>
    <row r="1782">
      <c r="A1782" s="17" t="n"/>
      <c r="C1782" s="20">
        <f>IF($B1782="","",IFERROR(INDEX('Equipment register'!$B$2:$B$501,MATCH($B1782,'Equipment register'!$A$2:$A$501,0)),"Not in register"))</f>
        <v/>
      </c>
      <c r="G1782" s="17" t="n"/>
      <c r="H1782" s="17" t="n"/>
      <c r="L1782" s="21">
        <f>IF($A1782="","",IF($H1782="",TODAY(),$H1782)-$A1782)</f>
        <v/>
      </c>
      <c r="M1782" s="20">
        <f>IF($A1782="","",IF($H1782&lt;&gt;"","Returned",IF(AND($G1782&lt;&gt;"",TODAY()&gt;$G1782),"Overdue","Out")))</f>
        <v/>
      </c>
      <c r="N1782" s="21">
        <f>IF(OR($A1782="",$G1782=""),"",MAX(0,IF($H1782="",TODAY(),$H1782)-$G1782))</f>
        <v/>
      </c>
    </row>
    <row r="1783">
      <c r="A1783" s="17" t="n"/>
      <c r="C1783" s="20">
        <f>IF($B1783="","",IFERROR(INDEX('Equipment register'!$B$2:$B$501,MATCH($B1783,'Equipment register'!$A$2:$A$501,0)),"Not in register"))</f>
        <v/>
      </c>
      <c r="G1783" s="17" t="n"/>
      <c r="H1783" s="17" t="n"/>
      <c r="L1783" s="21">
        <f>IF($A1783="","",IF($H1783="",TODAY(),$H1783)-$A1783)</f>
        <v/>
      </c>
      <c r="M1783" s="20">
        <f>IF($A1783="","",IF($H1783&lt;&gt;"","Returned",IF(AND($G1783&lt;&gt;"",TODAY()&gt;$G1783),"Overdue","Out")))</f>
        <v/>
      </c>
      <c r="N1783" s="21">
        <f>IF(OR($A1783="",$G1783=""),"",MAX(0,IF($H1783="",TODAY(),$H1783)-$G1783))</f>
        <v/>
      </c>
    </row>
    <row r="1784">
      <c r="A1784" s="17" t="n"/>
      <c r="C1784" s="20">
        <f>IF($B1784="","",IFERROR(INDEX('Equipment register'!$B$2:$B$501,MATCH($B1784,'Equipment register'!$A$2:$A$501,0)),"Not in register"))</f>
        <v/>
      </c>
      <c r="G1784" s="17" t="n"/>
      <c r="H1784" s="17" t="n"/>
      <c r="L1784" s="21">
        <f>IF($A1784="","",IF($H1784="",TODAY(),$H1784)-$A1784)</f>
        <v/>
      </c>
      <c r="M1784" s="20">
        <f>IF($A1784="","",IF($H1784&lt;&gt;"","Returned",IF(AND($G1784&lt;&gt;"",TODAY()&gt;$G1784),"Overdue","Out")))</f>
        <v/>
      </c>
      <c r="N1784" s="21">
        <f>IF(OR($A1784="",$G1784=""),"",MAX(0,IF($H1784="",TODAY(),$H1784)-$G1784))</f>
        <v/>
      </c>
    </row>
    <row r="1785">
      <c r="A1785" s="17" t="n"/>
      <c r="C1785" s="20">
        <f>IF($B1785="","",IFERROR(INDEX('Equipment register'!$B$2:$B$501,MATCH($B1785,'Equipment register'!$A$2:$A$501,0)),"Not in register"))</f>
        <v/>
      </c>
      <c r="G1785" s="17" t="n"/>
      <c r="H1785" s="17" t="n"/>
      <c r="L1785" s="21">
        <f>IF($A1785="","",IF($H1785="",TODAY(),$H1785)-$A1785)</f>
        <v/>
      </c>
      <c r="M1785" s="20">
        <f>IF($A1785="","",IF($H1785&lt;&gt;"","Returned",IF(AND($G1785&lt;&gt;"",TODAY()&gt;$G1785),"Overdue","Out")))</f>
        <v/>
      </c>
      <c r="N1785" s="21">
        <f>IF(OR($A1785="",$G1785=""),"",MAX(0,IF($H1785="",TODAY(),$H1785)-$G1785))</f>
        <v/>
      </c>
    </row>
    <row r="1786">
      <c r="A1786" s="17" t="n"/>
      <c r="C1786" s="20">
        <f>IF($B1786="","",IFERROR(INDEX('Equipment register'!$B$2:$B$501,MATCH($B1786,'Equipment register'!$A$2:$A$501,0)),"Not in register"))</f>
        <v/>
      </c>
      <c r="G1786" s="17" t="n"/>
      <c r="H1786" s="17" t="n"/>
      <c r="L1786" s="21">
        <f>IF($A1786="","",IF($H1786="",TODAY(),$H1786)-$A1786)</f>
        <v/>
      </c>
      <c r="M1786" s="20">
        <f>IF($A1786="","",IF($H1786&lt;&gt;"","Returned",IF(AND($G1786&lt;&gt;"",TODAY()&gt;$G1786),"Overdue","Out")))</f>
        <v/>
      </c>
      <c r="N1786" s="21">
        <f>IF(OR($A1786="",$G1786=""),"",MAX(0,IF($H1786="",TODAY(),$H1786)-$G1786))</f>
        <v/>
      </c>
    </row>
    <row r="1787">
      <c r="A1787" s="17" t="n"/>
      <c r="C1787" s="20">
        <f>IF($B1787="","",IFERROR(INDEX('Equipment register'!$B$2:$B$501,MATCH($B1787,'Equipment register'!$A$2:$A$501,0)),"Not in register"))</f>
        <v/>
      </c>
      <c r="G1787" s="17" t="n"/>
      <c r="H1787" s="17" t="n"/>
      <c r="L1787" s="21">
        <f>IF($A1787="","",IF($H1787="",TODAY(),$H1787)-$A1787)</f>
        <v/>
      </c>
      <c r="M1787" s="20">
        <f>IF($A1787="","",IF($H1787&lt;&gt;"","Returned",IF(AND($G1787&lt;&gt;"",TODAY()&gt;$G1787),"Overdue","Out")))</f>
        <v/>
      </c>
      <c r="N1787" s="21">
        <f>IF(OR($A1787="",$G1787=""),"",MAX(0,IF($H1787="",TODAY(),$H1787)-$G1787))</f>
        <v/>
      </c>
    </row>
    <row r="1788">
      <c r="A1788" s="17" t="n"/>
      <c r="C1788" s="20">
        <f>IF($B1788="","",IFERROR(INDEX('Equipment register'!$B$2:$B$501,MATCH($B1788,'Equipment register'!$A$2:$A$501,0)),"Not in register"))</f>
        <v/>
      </c>
      <c r="G1788" s="17" t="n"/>
      <c r="H1788" s="17" t="n"/>
      <c r="L1788" s="21">
        <f>IF($A1788="","",IF($H1788="",TODAY(),$H1788)-$A1788)</f>
        <v/>
      </c>
      <c r="M1788" s="20">
        <f>IF($A1788="","",IF($H1788&lt;&gt;"","Returned",IF(AND($G1788&lt;&gt;"",TODAY()&gt;$G1788),"Overdue","Out")))</f>
        <v/>
      </c>
      <c r="N1788" s="21">
        <f>IF(OR($A1788="",$G1788=""),"",MAX(0,IF($H1788="",TODAY(),$H1788)-$G1788))</f>
        <v/>
      </c>
    </row>
    <row r="1789">
      <c r="A1789" s="17" t="n"/>
      <c r="C1789" s="20">
        <f>IF($B1789="","",IFERROR(INDEX('Equipment register'!$B$2:$B$501,MATCH($B1789,'Equipment register'!$A$2:$A$501,0)),"Not in register"))</f>
        <v/>
      </c>
      <c r="G1789" s="17" t="n"/>
      <c r="H1789" s="17" t="n"/>
      <c r="L1789" s="21">
        <f>IF($A1789="","",IF($H1789="",TODAY(),$H1789)-$A1789)</f>
        <v/>
      </c>
      <c r="M1789" s="20">
        <f>IF($A1789="","",IF($H1789&lt;&gt;"","Returned",IF(AND($G1789&lt;&gt;"",TODAY()&gt;$G1789),"Overdue","Out")))</f>
        <v/>
      </c>
      <c r="N1789" s="21">
        <f>IF(OR($A1789="",$G1789=""),"",MAX(0,IF($H1789="",TODAY(),$H1789)-$G1789))</f>
        <v/>
      </c>
    </row>
    <row r="1790">
      <c r="A1790" s="17" t="n"/>
      <c r="C1790" s="20">
        <f>IF($B1790="","",IFERROR(INDEX('Equipment register'!$B$2:$B$501,MATCH($B1790,'Equipment register'!$A$2:$A$501,0)),"Not in register"))</f>
        <v/>
      </c>
      <c r="G1790" s="17" t="n"/>
      <c r="H1790" s="17" t="n"/>
      <c r="L1790" s="21">
        <f>IF($A1790="","",IF($H1790="",TODAY(),$H1790)-$A1790)</f>
        <v/>
      </c>
      <c r="M1790" s="20">
        <f>IF($A1790="","",IF($H1790&lt;&gt;"","Returned",IF(AND($G1790&lt;&gt;"",TODAY()&gt;$G1790),"Overdue","Out")))</f>
        <v/>
      </c>
      <c r="N1790" s="21">
        <f>IF(OR($A1790="",$G1790=""),"",MAX(0,IF($H1790="",TODAY(),$H1790)-$G1790))</f>
        <v/>
      </c>
    </row>
    <row r="1791">
      <c r="A1791" s="17" t="n"/>
      <c r="C1791" s="20">
        <f>IF($B1791="","",IFERROR(INDEX('Equipment register'!$B$2:$B$501,MATCH($B1791,'Equipment register'!$A$2:$A$501,0)),"Not in register"))</f>
        <v/>
      </c>
      <c r="G1791" s="17" t="n"/>
      <c r="H1791" s="17" t="n"/>
      <c r="L1791" s="21">
        <f>IF($A1791="","",IF($H1791="",TODAY(),$H1791)-$A1791)</f>
        <v/>
      </c>
      <c r="M1791" s="20">
        <f>IF($A1791="","",IF($H1791&lt;&gt;"","Returned",IF(AND($G1791&lt;&gt;"",TODAY()&gt;$G1791),"Overdue","Out")))</f>
        <v/>
      </c>
      <c r="N1791" s="21">
        <f>IF(OR($A1791="",$G1791=""),"",MAX(0,IF($H1791="",TODAY(),$H1791)-$G1791))</f>
        <v/>
      </c>
    </row>
    <row r="1792">
      <c r="A1792" s="17" t="n"/>
      <c r="C1792" s="20">
        <f>IF($B1792="","",IFERROR(INDEX('Equipment register'!$B$2:$B$501,MATCH($B1792,'Equipment register'!$A$2:$A$501,0)),"Not in register"))</f>
        <v/>
      </c>
      <c r="G1792" s="17" t="n"/>
      <c r="H1792" s="17" t="n"/>
      <c r="L1792" s="21">
        <f>IF($A1792="","",IF($H1792="",TODAY(),$H1792)-$A1792)</f>
        <v/>
      </c>
      <c r="M1792" s="20">
        <f>IF($A1792="","",IF($H1792&lt;&gt;"","Returned",IF(AND($G1792&lt;&gt;"",TODAY()&gt;$G1792),"Overdue","Out")))</f>
        <v/>
      </c>
      <c r="N1792" s="21">
        <f>IF(OR($A1792="",$G1792=""),"",MAX(0,IF($H1792="",TODAY(),$H1792)-$G1792))</f>
        <v/>
      </c>
    </row>
    <row r="1793">
      <c r="A1793" s="17" t="n"/>
      <c r="C1793" s="20">
        <f>IF($B1793="","",IFERROR(INDEX('Equipment register'!$B$2:$B$501,MATCH($B1793,'Equipment register'!$A$2:$A$501,0)),"Not in register"))</f>
        <v/>
      </c>
      <c r="G1793" s="17" t="n"/>
      <c r="H1793" s="17" t="n"/>
      <c r="L1793" s="21">
        <f>IF($A1793="","",IF($H1793="",TODAY(),$H1793)-$A1793)</f>
        <v/>
      </c>
      <c r="M1793" s="20">
        <f>IF($A1793="","",IF($H1793&lt;&gt;"","Returned",IF(AND($G1793&lt;&gt;"",TODAY()&gt;$G1793),"Overdue","Out")))</f>
        <v/>
      </c>
      <c r="N1793" s="21">
        <f>IF(OR($A1793="",$G1793=""),"",MAX(0,IF($H1793="",TODAY(),$H1793)-$G1793))</f>
        <v/>
      </c>
    </row>
    <row r="1794">
      <c r="A1794" s="17" t="n"/>
      <c r="C1794" s="20">
        <f>IF($B1794="","",IFERROR(INDEX('Equipment register'!$B$2:$B$501,MATCH($B1794,'Equipment register'!$A$2:$A$501,0)),"Not in register"))</f>
        <v/>
      </c>
      <c r="G1794" s="17" t="n"/>
      <c r="H1794" s="17" t="n"/>
      <c r="L1794" s="21">
        <f>IF($A1794="","",IF($H1794="",TODAY(),$H1794)-$A1794)</f>
        <v/>
      </c>
      <c r="M1794" s="20">
        <f>IF($A1794="","",IF($H1794&lt;&gt;"","Returned",IF(AND($G1794&lt;&gt;"",TODAY()&gt;$G1794),"Overdue","Out")))</f>
        <v/>
      </c>
      <c r="N1794" s="21">
        <f>IF(OR($A1794="",$G1794=""),"",MAX(0,IF($H1794="",TODAY(),$H1794)-$G1794))</f>
        <v/>
      </c>
    </row>
    <row r="1795">
      <c r="A1795" s="17" t="n"/>
      <c r="C1795" s="20">
        <f>IF($B1795="","",IFERROR(INDEX('Equipment register'!$B$2:$B$501,MATCH($B1795,'Equipment register'!$A$2:$A$501,0)),"Not in register"))</f>
        <v/>
      </c>
      <c r="G1795" s="17" t="n"/>
      <c r="H1795" s="17" t="n"/>
      <c r="L1795" s="21">
        <f>IF($A1795="","",IF($H1795="",TODAY(),$H1795)-$A1795)</f>
        <v/>
      </c>
      <c r="M1795" s="20">
        <f>IF($A1795="","",IF($H1795&lt;&gt;"","Returned",IF(AND($G1795&lt;&gt;"",TODAY()&gt;$G1795),"Overdue","Out")))</f>
        <v/>
      </c>
      <c r="N1795" s="21">
        <f>IF(OR($A1795="",$G1795=""),"",MAX(0,IF($H1795="",TODAY(),$H1795)-$G1795))</f>
        <v/>
      </c>
    </row>
    <row r="1796">
      <c r="A1796" s="17" t="n"/>
      <c r="C1796" s="20">
        <f>IF($B1796="","",IFERROR(INDEX('Equipment register'!$B$2:$B$501,MATCH($B1796,'Equipment register'!$A$2:$A$501,0)),"Not in register"))</f>
        <v/>
      </c>
      <c r="G1796" s="17" t="n"/>
      <c r="H1796" s="17" t="n"/>
      <c r="L1796" s="21">
        <f>IF($A1796="","",IF($H1796="",TODAY(),$H1796)-$A1796)</f>
        <v/>
      </c>
      <c r="M1796" s="20">
        <f>IF($A1796="","",IF($H1796&lt;&gt;"","Returned",IF(AND($G1796&lt;&gt;"",TODAY()&gt;$G1796),"Overdue","Out")))</f>
        <v/>
      </c>
      <c r="N1796" s="21">
        <f>IF(OR($A1796="",$G1796=""),"",MAX(0,IF($H1796="",TODAY(),$H1796)-$G1796))</f>
        <v/>
      </c>
    </row>
    <row r="1797">
      <c r="A1797" s="17" t="n"/>
      <c r="C1797" s="20">
        <f>IF($B1797="","",IFERROR(INDEX('Equipment register'!$B$2:$B$501,MATCH($B1797,'Equipment register'!$A$2:$A$501,0)),"Not in register"))</f>
        <v/>
      </c>
      <c r="G1797" s="17" t="n"/>
      <c r="H1797" s="17" t="n"/>
      <c r="L1797" s="21">
        <f>IF($A1797="","",IF($H1797="",TODAY(),$H1797)-$A1797)</f>
        <v/>
      </c>
      <c r="M1797" s="20">
        <f>IF($A1797="","",IF($H1797&lt;&gt;"","Returned",IF(AND($G1797&lt;&gt;"",TODAY()&gt;$G1797),"Overdue","Out")))</f>
        <v/>
      </c>
      <c r="N1797" s="21">
        <f>IF(OR($A1797="",$G1797=""),"",MAX(0,IF($H1797="",TODAY(),$H1797)-$G1797))</f>
        <v/>
      </c>
    </row>
    <row r="1798">
      <c r="A1798" s="17" t="n"/>
      <c r="C1798" s="20">
        <f>IF($B1798="","",IFERROR(INDEX('Equipment register'!$B$2:$B$501,MATCH($B1798,'Equipment register'!$A$2:$A$501,0)),"Not in register"))</f>
        <v/>
      </c>
      <c r="G1798" s="17" t="n"/>
      <c r="H1798" s="17" t="n"/>
      <c r="L1798" s="21">
        <f>IF($A1798="","",IF($H1798="",TODAY(),$H1798)-$A1798)</f>
        <v/>
      </c>
      <c r="M1798" s="20">
        <f>IF($A1798="","",IF($H1798&lt;&gt;"","Returned",IF(AND($G1798&lt;&gt;"",TODAY()&gt;$G1798),"Overdue","Out")))</f>
        <v/>
      </c>
      <c r="N1798" s="21">
        <f>IF(OR($A1798="",$G1798=""),"",MAX(0,IF($H1798="",TODAY(),$H1798)-$G1798))</f>
        <v/>
      </c>
    </row>
    <row r="1799">
      <c r="A1799" s="17" t="n"/>
      <c r="C1799" s="20">
        <f>IF($B1799="","",IFERROR(INDEX('Equipment register'!$B$2:$B$501,MATCH($B1799,'Equipment register'!$A$2:$A$501,0)),"Not in register"))</f>
        <v/>
      </c>
      <c r="G1799" s="17" t="n"/>
      <c r="H1799" s="17" t="n"/>
      <c r="L1799" s="21">
        <f>IF($A1799="","",IF($H1799="",TODAY(),$H1799)-$A1799)</f>
        <v/>
      </c>
      <c r="M1799" s="20">
        <f>IF($A1799="","",IF($H1799&lt;&gt;"","Returned",IF(AND($G1799&lt;&gt;"",TODAY()&gt;$G1799),"Overdue","Out")))</f>
        <v/>
      </c>
      <c r="N1799" s="21">
        <f>IF(OR($A1799="",$G1799=""),"",MAX(0,IF($H1799="",TODAY(),$H1799)-$G1799))</f>
        <v/>
      </c>
    </row>
    <row r="1800">
      <c r="A1800" s="17" t="n"/>
      <c r="C1800" s="20">
        <f>IF($B1800="","",IFERROR(INDEX('Equipment register'!$B$2:$B$501,MATCH($B1800,'Equipment register'!$A$2:$A$501,0)),"Not in register"))</f>
        <v/>
      </c>
      <c r="G1800" s="17" t="n"/>
      <c r="H1800" s="17" t="n"/>
      <c r="L1800" s="21">
        <f>IF($A1800="","",IF($H1800="",TODAY(),$H1800)-$A1800)</f>
        <v/>
      </c>
      <c r="M1800" s="20">
        <f>IF($A1800="","",IF($H1800&lt;&gt;"","Returned",IF(AND($G1800&lt;&gt;"",TODAY()&gt;$G1800),"Overdue","Out")))</f>
        <v/>
      </c>
      <c r="N1800" s="21">
        <f>IF(OR($A1800="",$G1800=""),"",MAX(0,IF($H1800="",TODAY(),$H1800)-$G1800))</f>
        <v/>
      </c>
    </row>
    <row r="1801">
      <c r="A1801" s="17" t="n"/>
      <c r="C1801" s="20">
        <f>IF($B1801="","",IFERROR(INDEX('Equipment register'!$B$2:$B$501,MATCH($B1801,'Equipment register'!$A$2:$A$501,0)),"Not in register"))</f>
        <v/>
      </c>
      <c r="G1801" s="17" t="n"/>
      <c r="H1801" s="17" t="n"/>
      <c r="L1801" s="21">
        <f>IF($A1801="","",IF($H1801="",TODAY(),$H1801)-$A1801)</f>
        <v/>
      </c>
      <c r="M1801" s="20">
        <f>IF($A1801="","",IF($H1801&lt;&gt;"","Returned",IF(AND($G1801&lt;&gt;"",TODAY()&gt;$G1801),"Overdue","Out")))</f>
        <v/>
      </c>
      <c r="N1801" s="21">
        <f>IF(OR($A1801="",$G1801=""),"",MAX(0,IF($H1801="",TODAY(),$H1801)-$G1801))</f>
        <v/>
      </c>
    </row>
    <row r="1802">
      <c r="A1802" s="17" t="n"/>
      <c r="C1802" s="20">
        <f>IF($B1802="","",IFERROR(INDEX('Equipment register'!$B$2:$B$501,MATCH($B1802,'Equipment register'!$A$2:$A$501,0)),"Not in register"))</f>
        <v/>
      </c>
      <c r="G1802" s="17" t="n"/>
      <c r="H1802" s="17" t="n"/>
      <c r="L1802" s="21">
        <f>IF($A1802="","",IF($H1802="",TODAY(),$H1802)-$A1802)</f>
        <v/>
      </c>
      <c r="M1802" s="20">
        <f>IF($A1802="","",IF($H1802&lt;&gt;"","Returned",IF(AND($G1802&lt;&gt;"",TODAY()&gt;$G1802),"Overdue","Out")))</f>
        <v/>
      </c>
      <c r="N1802" s="21">
        <f>IF(OR($A1802="",$G1802=""),"",MAX(0,IF($H1802="",TODAY(),$H1802)-$G1802))</f>
        <v/>
      </c>
    </row>
    <row r="1803">
      <c r="A1803" s="17" t="n"/>
      <c r="C1803" s="20">
        <f>IF($B1803="","",IFERROR(INDEX('Equipment register'!$B$2:$B$501,MATCH($B1803,'Equipment register'!$A$2:$A$501,0)),"Not in register"))</f>
        <v/>
      </c>
      <c r="G1803" s="17" t="n"/>
      <c r="H1803" s="17" t="n"/>
      <c r="L1803" s="21">
        <f>IF($A1803="","",IF($H1803="",TODAY(),$H1803)-$A1803)</f>
        <v/>
      </c>
      <c r="M1803" s="20">
        <f>IF($A1803="","",IF($H1803&lt;&gt;"","Returned",IF(AND($G1803&lt;&gt;"",TODAY()&gt;$G1803),"Overdue","Out")))</f>
        <v/>
      </c>
      <c r="N1803" s="21">
        <f>IF(OR($A1803="",$G1803=""),"",MAX(0,IF($H1803="",TODAY(),$H1803)-$G1803))</f>
        <v/>
      </c>
    </row>
    <row r="1804">
      <c r="A1804" s="17" t="n"/>
      <c r="C1804" s="20">
        <f>IF($B1804="","",IFERROR(INDEX('Equipment register'!$B$2:$B$501,MATCH($B1804,'Equipment register'!$A$2:$A$501,0)),"Not in register"))</f>
        <v/>
      </c>
      <c r="G1804" s="17" t="n"/>
      <c r="H1804" s="17" t="n"/>
      <c r="L1804" s="21">
        <f>IF($A1804="","",IF($H1804="",TODAY(),$H1804)-$A1804)</f>
        <v/>
      </c>
      <c r="M1804" s="20">
        <f>IF($A1804="","",IF($H1804&lt;&gt;"","Returned",IF(AND($G1804&lt;&gt;"",TODAY()&gt;$G1804),"Overdue","Out")))</f>
        <v/>
      </c>
      <c r="N1804" s="21">
        <f>IF(OR($A1804="",$G1804=""),"",MAX(0,IF($H1804="",TODAY(),$H1804)-$G1804))</f>
        <v/>
      </c>
    </row>
    <row r="1805">
      <c r="A1805" s="17" t="n"/>
      <c r="C1805" s="20">
        <f>IF($B1805="","",IFERROR(INDEX('Equipment register'!$B$2:$B$501,MATCH($B1805,'Equipment register'!$A$2:$A$501,0)),"Not in register"))</f>
        <v/>
      </c>
      <c r="G1805" s="17" t="n"/>
      <c r="H1805" s="17" t="n"/>
      <c r="L1805" s="21">
        <f>IF($A1805="","",IF($H1805="",TODAY(),$H1805)-$A1805)</f>
        <v/>
      </c>
      <c r="M1805" s="20">
        <f>IF($A1805="","",IF($H1805&lt;&gt;"","Returned",IF(AND($G1805&lt;&gt;"",TODAY()&gt;$G1805),"Overdue","Out")))</f>
        <v/>
      </c>
      <c r="N1805" s="21">
        <f>IF(OR($A1805="",$G1805=""),"",MAX(0,IF($H1805="",TODAY(),$H1805)-$G1805))</f>
        <v/>
      </c>
    </row>
    <row r="1806">
      <c r="A1806" s="17" t="n"/>
      <c r="C1806" s="20">
        <f>IF($B1806="","",IFERROR(INDEX('Equipment register'!$B$2:$B$501,MATCH($B1806,'Equipment register'!$A$2:$A$501,0)),"Not in register"))</f>
        <v/>
      </c>
      <c r="G1806" s="17" t="n"/>
      <c r="H1806" s="17" t="n"/>
      <c r="L1806" s="21">
        <f>IF($A1806="","",IF($H1806="",TODAY(),$H1806)-$A1806)</f>
        <v/>
      </c>
      <c r="M1806" s="20">
        <f>IF($A1806="","",IF($H1806&lt;&gt;"","Returned",IF(AND($G1806&lt;&gt;"",TODAY()&gt;$G1806),"Overdue","Out")))</f>
        <v/>
      </c>
      <c r="N1806" s="21">
        <f>IF(OR($A1806="",$G1806=""),"",MAX(0,IF($H1806="",TODAY(),$H1806)-$G1806))</f>
        <v/>
      </c>
    </row>
    <row r="1807">
      <c r="A1807" s="17" t="n"/>
      <c r="C1807" s="20">
        <f>IF($B1807="","",IFERROR(INDEX('Equipment register'!$B$2:$B$501,MATCH($B1807,'Equipment register'!$A$2:$A$501,0)),"Not in register"))</f>
        <v/>
      </c>
      <c r="G1807" s="17" t="n"/>
      <c r="H1807" s="17" t="n"/>
      <c r="L1807" s="21">
        <f>IF($A1807="","",IF($H1807="",TODAY(),$H1807)-$A1807)</f>
        <v/>
      </c>
      <c r="M1807" s="20">
        <f>IF($A1807="","",IF($H1807&lt;&gt;"","Returned",IF(AND($G1807&lt;&gt;"",TODAY()&gt;$G1807),"Overdue","Out")))</f>
        <v/>
      </c>
      <c r="N1807" s="21">
        <f>IF(OR($A1807="",$G1807=""),"",MAX(0,IF($H1807="",TODAY(),$H1807)-$G1807))</f>
        <v/>
      </c>
    </row>
    <row r="1808">
      <c r="A1808" s="17" t="n"/>
      <c r="C1808" s="20">
        <f>IF($B1808="","",IFERROR(INDEX('Equipment register'!$B$2:$B$501,MATCH($B1808,'Equipment register'!$A$2:$A$501,0)),"Not in register"))</f>
        <v/>
      </c>
      <c r="G1808" s="17" t="n"/>
      <c r="H1808" s="17" t="n"/>
      <c r="L1808" s="21">
        <f>IF($A1808="","",IF($H1808="",TODAY(),$H1808)-$A1808)</f>
        <v/>
      </c>
      <c r="M1808" s="20">
        <f>IF($A1808="","",IF($H1808&lt;&gt;"","Returned",IF(AND($G1808&lt;&gt;"",TODAY()&gt;$G1808),"Overdue","Out")))</f>
        <v/>
      </c>
      <c r="N1808" s="21">
        <f>IF(OR($A1808="",$G1808=""),"",MAX(0,IF($H1808="",TODAY(),$H1808)-$G1808))</f>
        <v/>
      </c>
    </row>
    <row r="1809">
      <c r="A1809" s="17" t="n"/>
      <c r="C1809" s="20">
        <f>IF($B1809="","",IFERROR(INDEX('Equipment register'!$B$2:$B$501,MATCH($B1809,'Equipment register'!$A$2:$A$501,0)),"Not in register"))</f>
        <v/>
      </c>
      <c r="G1809" s="17" t="n"/>
      <c r="H1809" s="17" t="n"/>
      <c r="L1809" s="21">
        <f>IF($A1809="","",IF($H1809="",TODAY(),$H1809)-$A1809)</f>
        <v/>
      </c>
      <c r="M1809" s="20">
        <f>IF($A1809="","",IF($H1809&lt;&gt;"","Returned",IF(AND($G1809&lt;&gt;"",TODAY()&gt;$G1809),"Overdue","Out")))</f>
        <v/>
      </c>
      <c r="N1809" s="21">
        <f>IF(OR($A1809="",$G1809=""),"",MAX(0,IF($H1809="",TODAY(),$H1809)-$G1809))</f>
        <v/>
      </c>
    </row>
    <row r="1810">
      <c r="A1810" s="17" t="n"/>
      <c r="C1810" s="20">
        <f>IF($B1810="","",IFERROR(INDEX('Equipment register'!$B$2:$B$501,MATCH($B1810,'Equipment register'!$A$2:$A$501,0)),"Not in register"))</f>
        <v/>
      </c>
      <c r="G1810" s="17" t="n"/>
      <c r="H1810" s="17" t="n"/>
      <c r="L1810" s="21">
        <f>IF($A1810="","",IF($H1810="",TODAY(),$H1810)-$A1810)</f>
        <v/>
      </c>
      <c r="M1810" s="20">
        <f>IF($A1810="","",IF($H1810&lt;&gt;"","Returned",IF(AND($G1810&lt;&gt;"",TODAY()&gt;$G1810),"Overdue","Out")))</f>
        <v/>
      </c>
      <c r="N1810" s="21">
        <f>IF(OR($A1810="",$G1810=""),"",MAX(0,IF($H1810="",TODAY(),$H1810)-$G1810))</f>
        <v/>
      </c>
    </row>
    <row r="1811">
      <c r="A1811" s="17" t="n"/>
      <c r="C1811" s="20">
        <f>IF($B1811="","",IFERROR(INDEX('Equipment register'!$B$2:$B$501,MATCH($B1811,'Equipment register'!$A$2:$A$501,0)),"Not in register"))</f>
        <v/>
      </c>
      <c r="G1811" s="17" t="n"/>
      <c r="H1811" s="17" t="n"/>
      <c r="L1811" s="21">
        <f>IF($A1811="","",IF($H1811="",TODAY(),$H1811)-$A1811)</f>
        <v/>
      </c>
      <c r="M1811" s="20">
        <f>IF($A1811="","",IF($H1811&lt;&gt;"","Returned",IF(AND($G1811&lt;&gt;"",TODAY()&gt;$G1811),"Overdue","Out")))</f>
        <v/>
      </c>
      <c r="N1811" s="21">
        <f>IF(OR($A1811="",$G1811=""),"",MAX(0,IF($H1811="",TODAY(),$H1811)-$G1811))</f>
        <v/>
      </c>
    </row>
    <row r="1812">
      <c r="A1812" s="17" t="n"/>
      <c r="C1812" s="20">
        <f>IF($B1812="","",IFERROR(INDEX('Equipment register'!$B$2:$B$501,MATCH($B1812,'Equipment register'!$A$2:$A$501,0)),"Not in register"))</f>
        <v/>
      </c>
      <c r="G1812" s="17" t="n"/>
      <c r="H1812" s="17" t="n"/>
      <c r="L1812" s="21">
        <f>IF($A1812="","",IF($H1812="",TODAY(),$H1812)-$A1812)</f>
        <v/>
      </c>
      <c r="M1812" s="20">
        <f>IF($A1812="","",IF($H1812&lt;&gt;"","Returned",IF(AND($G1812&lt;&gt;"",TODAY()&gt;$G1812),"Overdue","Out")))</f>
        <v/>
      </c>
      <c r="N1812" s="21">
        <f>IF(OR($A1812="",$G1812=""),"",MAX(0,IF($H1812="",TODAY(),$H1812)-$G1812))</f>
        <v/>
      </c>
    </row>
    <row r="1813">
      <c r="A1813" s="17" t="n"/>
      <c r="C1813" s="20">
        <f>IF($B1813="","",IFERROR(INDEX('Equipment register'!$B$2:$B$501,MATCH($B1813,'Equipment register'!$A$2:$A$501,0)),"Not in register"))</f>
        <v/>
      </c>
      <c r="G1813" s="17" t="n"/>
      <c r="H1813" s="17" t="n"/>
      <c r="L1813" s="21">
        <f>IF($A1813="","",IF($H1813="",TODAY(),$H1813)-$A1813)</f>
        <v/>
      </c>
      <c r="M1813" s="20">
        <f>IF($A1813="","",IF($H1813&lt;&gt;"","Returned",IF(AND($G1813&lt;&gt;"",TODAY()&gt;$G1813),"Overdue","Out")))</f>
        <v/>
      </c>
      <c r="N1813" s="21">
        <f>IF(OR($A1813="",$G1813=""),"",MAX(0,IF($H1813="",TODAY(),$H1813)-$G1813))</f>
        <v/>
      </c>
    </row>
    <row r="1814">
      <c r="A1814" s="17" t="n"/>
      <c r="C1814" s="20">
        <f>IF($B1814="","",IFERROR(INDEX('Equipment register'!$B$2:$B$501,MATCH($B1814,'Equipment register'!$A$2:$A$501,0)),"Not in register"))</f>
        <v/>
      </c>
      <c r="G1814" s="17" t="n"/>
      <c r="H1814" s="17" t="n"/>
      <c r="L1814" s="21">
        <f>IF($A1814="","",IF($H1814="",TODAY(),$H1814)-$A1814)</f>
        <v/>
      </c>
      <c r="M1814" s="20">
        <f>IF($A1814="","",IF($H1814&lt;&gt;"","Returned",IF(AND($G1814&lt;&gt;"",TODAY()&gt;$G1814),"Overdue","Out")))</f>
        <v/>
      </c>
      <c r="N1814" s="21">
        <f>IF(OR($A1814="",$G1814=""),"",MAX(0,IF($H1814="",TODAY(),$H1814)-$G1814))</f>
        <v/>
      </c>
    </row>
    <row r="1815">
      <c r="A1815" s="17" t="n"/>
      <c r="C1815" s="20">
        <f>IF($B1815="","",IFERROR(INDEX('Equipment register'!$B$2:$B$501,MATCH($B1815,'Equipment register'!$A$2:$A$501,0)),"Not in register"))</f>
        <v/>
      </c>
      <c r="G1815" s="17" t="n"/>
      <c r="H1815" s="17" t="n"/>
      <c r="L1815" s="21">
        <f>IF($A1815="","",IF($H1815="",TODAY(),$H1815)-$A1815)</f>
        <v/>
      </c>
      <c r="M1815" s="20">
        <f>IF($A1815="","",IF($H1815&lt;&gt;"","Returned",IF(AND($G1815&lt;&gt;"",TODAY()&gt;$G1815),"Overdue","Out")))</f>
        <v/>
      </c>
      <c r="N1815" s="21">
        <f>IF(OR($A1815="",$G1815=""),"",MAX(0,IF($H1815="",TODAY(),$H1815)-$G1815))</f>
        <v/>
      </c>
    </row>
    <row r="1816">
      <c r="A1816" s="17" t="n"/>
      <c r="C1816" s="20">
        <f>IF($B1816="","",IFERROR(INDEX('Equipment register'!$B$2:$B$501,MATCH($B1816,'Equipment register'!$A$2:$A$501,0)),"Not in register"))</f>
        <v/>
      </c>
      <c r="G1816" s="17" t="n"/>
      <c r="H1816" s="17" t="n"/>
      <c r="L1816" s="21">
        <f>IF($A1816="","",IF($H1816="",TODAY(),$H1816)-$A1816)</f>
        <v/>
      </c>
      <c r="M1816" s="20">
        <f>IF($A1816="","",IF($H1816&lt;&gt;"","Returned",IF(AND($G1816&lt;&gt;"",TODAY()&gt;$G1816),"Overdue","Out")))</f>
        <v/>
      </c>
      <c r="N1816" s="21">
        <f>IF(OR($A1816="",$G1816=""),"",MAX(0,IF($H1816="",TODAY(),$H1816)-$G1816))</f>
        <v/>
      </c>
    </row>
    <row r="1817">
      <c r="A1817" s="17" t="n"/>
      <c r="C1817" s="20">
        <f>IF($B1817="","",IFERROR(INDEX('Equipment register'!$B$2:$B$501,MATCH($B1817,'Equipment register'!$A$2:$A$501,0)),"Not in register"))</f>
        <v/>
      </c>
      <c r="G1817" s="17" t="n"/>
      <c r="H1817" s="17" t="n"/>
      <c r="L1817" s="21">
        <f>IF($A1817="","",IF($H1817="",TODAY(),$H1817)-$A1817)</f>
        <v/>
      </c>
      <c r="M1817" s="20">
        <f>IF($A1817="","",IF($H1817&lt;&gt;"","Returned",IF(AND($G1817&lt;&gt;"",TODAY()&gt;$G1817),"Overdue","Out")))</f>
        <v/>
      </c>
      <c r="N1817" s="21">
        <f>IF(OR($A1817="",$G1817=""),"",MAX(0,IF($H1817="",TODAY(),$H1817)-$G1817))</f>
        <v/>
      </c>
    </row>
    <row r="1818">
      <c r="A1818" s="17" t="n"/>
      <c r="C1818" s="20">
        <f>IF($B1818="","",IFERROR(INDEX('Equipment register'!$B$2:$B$501,MATCH($B1818,'Equipment register'!$A$2:$A$501,0)),"Not in register"))</f>
        <v/>
      </c>
      <c r="G1818" s="17" t="n"/>
      <c r="H1818" s="17" t="n"/>
      <c r="L1818" s="21">
        <f>IF($A1818="","",IF($H1818="",TODAY(),$H1818)-$A1818)</f>
        <v/>
      </c>
      <c r="M1818" s="20">
        <f>IF($A1818="","",IF($H1818&lt;&gt;"","Returned",IF(AND($G1818&lt;&gt;"",TODAY()&gt;$G1818),"Overdue","Out")))</f>
        <v/>
      </c>
      <c r="N1818" s="21">
        <f>IF(OR($A1818="",$G1818=""),"",MAX(0,IF($H1818="",TODAY(),$H1818)-$G1818))</f>
        <v/>
      </c>
    </row>
    <row r="1819">
      <c r="A1819" s="17" t="n"/>
      <c r="C1819" s="20">
        <f>IF($B1819="","",IFERROR(INDEX('Equipment register'!$B$2:$B$501,MATCH($B1819,'Equipment register'!$A$2:$A$501,0)),"Not in register"))</f>
        <v/>
      </c>
      <c r="G1819" s="17" t="n"/>
      <c r="H1819" s="17" t="n"/>
      <c r="L1819" s="21">
        <f>IF($A1819="","",IF($H1819="",TODAY(),$H1819)-$A1819)</f>
        <v/>
      </c>
      <c r="M1819" s="20">
        <f>IF($A1819="","",IF($H1819&lt;&gt;"","Returned",IF(AND($G1819&lt;&gt;"",TODAY()&gt;$G1819),"Overdue","Out")))</f>
        <v/>
      </c>
      <c r="N1819" s="21">
        <f>IF(OR($A1819="",$G1819=""),"",MAX(0,IF($H1819="",TODAY(),$H1819)-$G1819))</f>
        <v/>
      </c>
    </row>
    <row r="1820">
      <c r="A1820" s="17" t="n"/>
      <c r="C1820" s="20">
        <f>IF($B1820="","",IFERROR(INDEX('Equipment register'!$B$2:$B$501,MATCH($B1820,'Equipment register'!$A$2:$A$501,0)),"Not in register"))</f>
        <v/>
      </c>
      <c r="G1820" s="17" t="n"/>
      <c r="H1820" s="17" t="n"/>
      <c r="L1820" s="21">
        <f>IF($A1820="","",IF($H1820="",TODAY(),$H1820)-$A1820)</f>
        <v/>
      </c>
      <c r="M1820" s="20">
        <f>IF($A1820="","",IF($H1820&lt;&gt;"","Returned",IF(AND($G1820&lt;&gt;"",TODAY()&gt;$G1820),"Overdue","Out")))</f>
        <v/>
      </c>
      <c r="N1820" s="21">
        <f>IF(OR($A1820="",$G1820=""),"",MAX(0,IF($H1820="",TODAY(),$H1820)-$G1820))</f>
        <v/>
      </c>
    </row>
    <row r="1821">
      <c r="A1821" s="17" t="n"/>
      <c r="C1821" s="20">
        <f>IF($B1821="","",IFERROR(INDEX('Equipment register'!$B$2:$B$501,MATCH($B1821,'Equipment register'!$A$2:$A$501,0)),"Not in register"))</f>
        <v/>
      </c>
      <c r="G1821" s="17" t="n"/>
      <c r="H1821" s="17" t="n"/>
      <c r="L1821" s="21">
        <f>IF($A1821="","",IF($H1821="",TODAY(),$H1821)-$A1821)</f>
        <v/>
      </c>
      <c r="M1821" s="20">
        <f>IF($A1821="","",IF($H1821&lt;&gt;"","Returned",IF(AND($G1821&lt;&gt;"",TODAY()&gt;$G1821),"Overdue","Out")))</f>
        <v/>
      </c>
      <c r="N1821" s="21">
        <f>IF(OR($A1821="",$G1821=""),"",MAX(0,IF($H1821="",TODAY(),$H1821)-$G1821))</f>
        <v/>
      </c>
    </row>
    <row r="1822">
      <c r="A1822" s="17" t="n"/>
      <c r="C1822" s="20">
        <f>IF($B1822="","",IFERROR(INDEX('Equipment register'!$B$2:$B$501,MATCH($B1822,'Equipment register'!$A$2:$A$501,0)),"Not in register"))</f>
        <v/>
      </c>
      <c r="G1822" s="17" t="n"/>
      <c r="H1822" s="17" t="n"/>
      <c r="L1822" s="21">
        <f>IF($A1822="","",IF($H1822="",TODAY(),$H1822)-$A1822)</f>
        <v/>
      </c>
      <c r="M1822" s="20">
        <f>IF($A1822="","",IF($H1822&lt;&gt;"","Returned",IF(AND($G1822&lt;&gt;"",TODAY()&gt;$G1822),"Overdue","Out")))</f>
        <v/>
      </c>
      <c r="N1822" s="21">
        <f>IF(OR($A1822="",$G1822=""),"",MAX(0,IF($H1822="",TODAY(),$H1822)-$G1822))</f>
        <v/>
      </c>
    </row>
    <row r="1823">
      <c r="A1823" s="17" t="n"/>
      <c r="C1823" s="20">
        <f>IF($B1823="","",IFERROR(INDEX('Equipment register'!$B$2:$B$501,MATCH($B1823,'Equipment register'!$A$2:$A$501,0)),"Not in register"))</f>
        <v/>
      </c>
      <c r="G1823" s="17" t="n"/>
      <c r="H1823" s="17" t="n"/>
      <c r="L1823" s="21">
        <f>IF($A1823="","",IF($H1823="",TODAY(),$H1823)-$A1823)</f>
        <v/>
      </c>
      <c r="M1823" s="20">
        <f>IF($A1823="","",IF($H1823&lt;&gt;"","Returned",IF(AND($G1823&lt;&gt;"",TODAY()&gt;$G1823),"Overdue","Out")))</f>
        <v/>
      </c>
      <c r="N1823" s="21">
        <f>IF(OR($A1823="",$G1823=""),"",MAX(0,IF($H1823="",TODAY(),$H1823)-$G1823))</f>
        <v/>
      </c>
    </row>
    <row r="1824">
      <c r="A1824" s="17" t="n"/>
      <c r="C1824" s="20">
        <f>IF($B1824="","",IFERROR(INDEX('Equipment register'!$B$2:$B$501,MATCH($B1824,'Equipment register'!$A$2:$A$501,0)),"Not in register"))</f>
        <v/>
      </c>
      <c r="G1824" s="17" t="n"/>
      <c r="H1824" s="17" t="n"/>
      <c r="L1824" s="21">
        <f>IF($A1824="","",IF($H1824="",TODAY(),$H1824)-$A1824)</f>
        <v/>
      </c>
      <c r="M1824" s="20">
        <f>IF($A1824="","",IF($H1824&lt;&gt;"","Returned",IF(AND($G1824&lt;&gt;"",TODAY()&gt;$G1824),"Overdue","Out")))</f>
        <v/>
      </c>
      <c r="N1824" s="21">
        <f>IF(OR($A1824="",$G1824=""),"",MAX(0,IF($H1824="",TODAY(),$H1824)-$G1824))</f>
        <v/>
      </c>
    </row>
    <row r="1825">
      <c r="A1825" s="17" t="n"/>
      <c r="C1825" s="20">
        <f>IF($B1825="","",IFERROR(INDEX('Equipment register'!$B$2:$B$501,MATCH($B1825,'Equipment register'!$A$2:$A$501,0)),"Not in register"))</f>
        <v/>
      </c>
      <c r="G1825" s="17" t="n"/>
      <c r="H1825" s="17" t="n"/>
      <c r="L1825" s="21">
        <f>IF($A1825="","",IF($H1825="",TODAY(),$H1825)-$A1825)</f>
        <v/>
      </c>
      <c r="M1825" s="20">
        <f>IF($A1825="","",IF($H1825&lt;&gt;"","Returned",IF(AND($G1825&lt;&gt;"",TODAY()&gt;$G1825),"Overdue","Out")))</f>
        <v/>
      </c>
      <c r="N1825" s="21">
        <f>IF(OR($A1825="",$G1825=""),"",MAX(0,IF($H1825="",TODAY(),$H1825)-$G1825))</f>
        <v/>
      </c>
    </row>
    <row r="1826">
      <c r="A1826" s="17" t="n"/>
      <c r="C1826" s="20">
        <f>IF($B1826="","",IFERROR(INDEX('Equipment register'!$B$2:$B$501,MATCH($B1826,'Equipment register'!$A$2:$A$501,0)),"Not in register"))</f>
        <v/>
      </c>
      <c r="G1826" s="17" t="n"/>
      <c r="H1826" s="17" t="n"/>
      <c r="L1826" s="21">
        <f>IF($A1826="","",IF($H1826="",TODAY(),$H1826)-$A1826)</f>
        <v/>
      </c>
      <c r="M1826" s="20">
        <f>IF($A1826="","",IF($H1826&lt;&gt;"","Returned",IF(AND($G1826&lt;&gt;"",TODAY()&gt;$G1826),"Overdue","Out")))</f>
        <v/>
      </c>
      <c r="N1826" s="21">
        <f>IF(OR($A1826="",$G1826=""),"",MAX(0,IF($H1826="",TODAY(),$H1826)-$G1826))</f>
        <v/>
      </c>
    </row>
    <row r="1827">
      <c r="A1827" s="17" t="n"/>
      <c r="C1827" s="20">
        <f>IF($B1827="","",IFERROR(INDEX('Equipment register'!$B$2:$B$501,MATCH($B1827,'Equipment register'!$A$2:$A$501,0)),"Not in register"))</f>
        <v/>
      </c>
      <c r="G1827" s="17" t="n"/>
      <c r="H1827" s="17" t="n"/>
      <c r="L1827" s="21">
        <f>IF($A1827="","",IF($H1827="",TODAY(),$H1827)-$A1827)</f>
        <v/>
      </c>
      <c r="M1827" s="20">
        <f>IF($A1827="","",IF($H1827&lt;&gt;"","Returned",IF(AND($G1827&lt;&gt;"",TODAY()&gt;$G1827),"Overdue","Out")))</f>
        <v/>
      </c>
      <c r="N1827" s="21">
        <f>IF(OR($A1827="",$G1827=""),"",MAX(0,IF($H1827="",TODAY(),$H1827)-$G1827))</f>
        <v/>
      </c>
    </row>
    <row r="1828">
      <c r="A1828" s="17" t="n"/>
      <c r="C1828" s="20">
        <f>IF($B1828="","",IFERROR(INDEX('Equipment register'!$B$2:$B$501,MATCH($B1828,'Equipment register'!$A$2:$A$501,0)),"Not in register"))</f>
        <v/>
      </c>
      <c r="G1828" s="17" t="n"/>
      <c r="H1828" s="17" t="n"/>
      <c r="L1828" s="21">
        <f>IF($A1828="","",IF($H1828="",TODAY(),$H1828)-$A1828)</f>
        <v/>
      </c>
      <c r="M1828" s="20">
        <f>IF($A1828="","",IF($H1828&lt;&gt;"","Returned",IF(AND($G1828&lt;&gt;"",TODAY()&gt;$G1828),"Overdue","Out")))</f>
        <v/>
      </c>
      <c r="N1828" s="21">
        <f>IF(OR($A1828="",$G1828=""),"",MAX(0,IF($H1828="",TODAY(),$H1828)-$G1828))</f>
        <v/>
      </c>
    </row>
    <row r="1829">
      <c r="A1829" s="17" t="n"/>
      <c r="C1829" s="20">
        <f>IF($B1829="","",IFERROR(INDEX('Equipment register'!$B$2:$B$501,MATCH($B1829,'Equipment register'!$A$2:$A$501,0)),"Not in register"))</f>
        <v/>
      </c>
      <c r="G1829" s="17" t="n"/>
      <c r="H1829" s="17" t="n"/>
      <c r="L1829" s="21">
        <f>IF($A1829="","",IF($H1829="",TODAY(),$H1829)-$A1829)</f>
        <v/>
      </c>
      <c r="M1829" s="20">
        <f>IF($A1829="","",IF($H1829&lt;&gt;"","Returned",IF(AND($G1829&lt;&gt;"",TODAY()&gt;$G1829),"Overdue","Out")))</f>
        <v/>
      </c>
      <c r="N1829" s="21">
        <f>IF(OR($A1829="",$G1829=""),"",MAX(0,IF($H1829="",TODAY(),$H1829)-$G1829))</f>
        <v/>
      </c>
    </row>
    <row r="1830">
      <c r="A1830" s="17" t="n"/>
      <c r="C1830" s="20">
        <f>IF($B1830="","",IFERROR(INDEX('Equipment register'!$B$2:$B$501,MATCH($B1830,'Equipment register'!$A$2:$A$501,0)),"Not in register"))</f>
        <v/>
      </c>
      <c r="G1830" s="17" t="n"/>
      <c r="H1830" s="17" t="n"/>
      <c r="L1830" s="21">
        <f>IF($A1830="","",IF($H1830="",TODAY(),$H1830)-$A1830)</f>
        <v/>
      </c>
      <c r="M1830" s="20">
        <f>IF($A1830="","",IF($H1830&lt;&gt;"","Returned",IF(AND($G1830&lt;&gt;"",TODAY()&gt;$G1830),"Overdue","Out")))</f>
        <v/>
      </c>
      <c r="N1830" s="21">
        <f>IF(OR($A1830="",$G1830=""),"",MAX(0,IF($H1830="",TODAY(),$H1830)-$G1830))</f>
        <v/>
      </c>
    </row>
    <row r="1831">
      <c r="A1831" s="17" t="n"/>
      <c r="C1831" s="20">
        <f>IF($B1831="","",IFERROR(INDEX('Equipment register'!$B$2:$B$501,MATCH($B1831,'Equipment register'!$A$2:$A$501,0)),"Not in register"))</f>
        <v/>
      </c>
      <c r="G1831" s="17" t="n"/>
      <c r="H1831" s="17" t="n"/>
      <c r="L1831" s="21">
        <f>IF($A1831="","",IF($H1831="",TODAY(),$H1831)-$A1831)</f>
        <v/>
      </c>
      <c r="M1831" s="20">
        <f>IF($A1831="","",IF($H1831&lt;&gt;"","Returned",IF(AND($G1831&lt;&gt;"",TODAY()&gt;$G1831),"Overdue","Out")))</f>
        <v/>
      </c>
      <c r="N1831" s="21">
        <f>IF(OR($A1831="",$G1831=""),"",MAX(0,IF($H1831="",TODAY(),$H1831)-$G1831))</f>
        <v/>
      </c>
    </row>
    <row r="1832">
      <c r="A1832" s="17" t="n"/>
      <c r="C1832" s="20">
        <f>IF($B1832="","",IFERROR(INDEX('Equipment register'!$B$2:$B$501,MATCH($B1832,'Equipment register'!$A$2:$A$501,0)),"Not in register"))</f>
        <v/>
      </c>
      <c r="G1832" s="17" t="n"/>
      <c r="H1832" s="17" t="n"/>
      <c r="L1832" s="21">
        <f>IF($A1832="","",IF($H1832="",TODAY(),$H1832)-$A1832)</f>
        <v/>
      </c>
      <c r="M1832" s="20">
        <f>IF($A1832="","",IF($H1832&lt;&gt;"","Returned",IF(AND($G1832&lt;&gt;"",TODAY()&gt;$G1832),"Overdue","Out")))</f>
        <v/>
      </c>
      <c r="N1832" s="21">
        <f>IF(OR($A1832="",$G1832=""),"",MAX(0,IF($H1832="",TODAY(),$H1832)-$G1832))</f>
        <v/>
      </c>
    </row>
    <row r="1833">
      <c r="A1833" s="17" t="n"/>
      <c r="C1833" s="20">
        <f>IF($B1833="","",IFERROR(INDEX('Equipment register'!$B$2:$B$501,MATCH($B1833,'Equipment register'!$A$2:$A$501,0)),"Not in register"))</f>
        <v/>
      </c>
      <c r="G1833" s="17" t="n"/>
      <c r="H1833" s="17" t="n"/>
      <c r="L1833" s="21">
        <f>IF($A1833="","",IF($H1833="",TODAY(),$H1833)-$A1833)</f>
        <v/>
      </c>
      <c r="M1833" s="20">
        <f>IF($A1833="","",IF($H1833&lt;&gt;"","Returned",IF(AND($G1833&lt;&gt;"",TODAY()&gt;$G1833),"Overdue","Out")))</f>
        <v/>
      </c>
      <c r="N1833" s="21">
        <f>IF(OR($A1833="",$G1833=""),"",MAX(0,IF($H1833="",TODAY(),$H1833)-$G1833))</f>
        <v/>
      </c>
    </row>
    <row r="1834">
      <c r="A1834" s="17" t="n"/>
      <c r="C1834" s="20">
        <f>IF($B1834="","",IFERROR(INDEX('Equipment register'!$B$2:$B$501,MATCH($B1834,'Equipment register'!$A$2:$A$501,0)),"Not in register"))</f>
        <v/>
      </c>
      <c r="G1834" s="17" t="n"/>
      <c r="H1834" s="17" t="n"/>
      <c r="L1834" s="21">
        <f>IF($A1834="","",IF($H1834="",TODAY(),$H1834)-$A1834)</f>
        <v/>
      </c>
      <c r="M1834" s="20">
        <f>IF($A1834="","",IF($H1834&lt;&gt;"","Returned",IF(AND($G1834&lt;&gt;"",TODAY()&gt;$G1834),"Overdue","Out")))</f>
        <v/>
      </c>
      <c r="N1834" s="21">
        <f>IF(OR($A1834="",$G1834=""),"",MAX(0,IF($H1834="",TODAY(),$H1834)-$G1834))</f>
        <v/>
      </c>
    </row>
    <row r="1835">
      <c r="A1835" s="17" t="n"/>
      <c r="C1835" s="20">
        <f>IF($B1835="","",IFERROR(INDEX('Equipment register'!$B$2:$B$501,MATCH($B1835,'Equipment register'!$A$2:$A$501,0)),"Not in register"))</f>
        <v/>
      </c>
      <c r="G1835" s="17" t="n"/>
      <c r="H1835" s="17" t="n"/>
      <c r="L1835" s="21">
        <f>IF($A1835="","",IF($H1835="",TODAY(),$H1835)-$A1835)</f>
        <v/>
      </c>
      <c r="M1835" s="20">
        <f>IF($A1835="","",IF($H1835&lt;&gt;"","Returned",IF(AND($G1835&lt;&gt;"",TODAY()&gt;$G1835),"Overdue","Out")))</f>
        <v/>
      </c>
      <c r="N1835" s="21">
        <f>IF(OR($A1835="",$G1835=""),"",MAX(0,IF($H1835="",TODAY(),$H1835)-$G1835))</f>
        <v/>
      </c>
    </row>
    <row r="1836">
      <c r="A1836" s="17" t="n"/>
      <c r="C1836" s="20">
        <f>IF($B1836="","",IFERROR(INDEX('Equipment register'!$B$2:$B$501,MATCH($B1836,'Equipment register'!$A$2:$A$501,0)),"Not in register"))</f>
        <v/>
      </c>
      <c r="G1836" s="17" t="n"/>
      <c r="H1836" s="17" t="n"/>
      <c r="L1836" s="21">
        <f>IF($A1836="","",IF($H1836="",TODAY(),$H1836)-$A1836)</f>
        <v/>
      </c>
      <c r="M1836" s="20">
        <f>IF($A1836="","",IF($H1836&lt;&gt;"","Returned",IF(AND($G1836&lt;&gt;"",TODAY()&gt;$G1836),"Overdue","Out")))</f>
        <v/>
      </c>
      <c r="N1836" s="21">
        <f>IF(OR($A1836="",$G1836=""),"",MAX(0,IF($H1836="",TODAY(),$H1836)-$G1836))</f>
        <v/>
      </c>
    </row>
    <row r="1837">
      <c r="A1837" s="17" t="n"/>
      <c r="C1837" s="20">
        <f>IF($B1837="","",IFERROR(INDEX('Equipment register'!$B$2:$B$501,MATCH($B1837,'Equipment register'!$A$2:$A$501,0)),"Not in register"))</f>
        <v/>
      </c>
      <c r="G1837" s="17" t="n"/>
      <c r="H1837" s="17" t="n"/>
      <c r="L1837" s="21">
        <f>IF($A1837="","",IF($H1837="",TODAY(),$H1837)-$A1837)</f>
        <v/>
      </c>
      <c r="M1837" s="20">
        <f>IF($A1837="","",IF($H1837&lt;&gt;"","Returned",IF(AND($G1837&lt;&gt;"",TODAY()&gt;$G1837),"Overdue","Out")))</f>
        <v/>
      </c>
      <c r="N1837" s="21">
        <f>IF(OR($A1837="",$G1837=""),"",MAX(0,IF($H1837="",TODAY(),$H1837)-$G1837))</f>
        <v/>
      </c>
    </row>
    <row r="1838">
      <c r="A1838" s="17" t="n"/>
      <c r="C1838" s="20">
        <f>IF($B1838="","",IFERROR(INDEX('Equipment register'!$B$2:$B$501,MATCH($B1838,'Equipment register'!$A$2:$A$501,0)),"Not in register"))</f>
        <v/>
      </c>
      <c r="G1838" s="17" t="n"/>
      <c r="H1838" s="17" t="n"/>
      <c r="L1838" s="21">
        <f>IF($A1838="","",IF($H1838="",TODAY(),$H1838)-$A1838)</f>
        <v/>
      </c>
      <c r="M1838" s="20">
        <f>IF($A1838="","",IF($H1838&lt;&gt;"","Returned",IF(AND($G1838&lt;&gt;"",TODAY()&gt;$G1838),"Overdue","Out")))</f>
        <v/>
      </c>
      <c r="N1838" s="21">
        <f>IF(OR($A1838="",$G1838=""),"",MAX(0,IF($H1838="",TODAY(),$H1838)-$G1838))</f>
        <v/>
      </c>
    </row>
    <row r="1839">
      <c r="A1839" s="17" t="n"/>
      <c r="C1839" s="20">
        <f>IF($B1839="","",IFERROR(INDEX('Equipment register'!$B$2:$B$501,MATCH($B1839,'Equipment register'!$A$2:$A$501,0)),"Not in register"))</f>
        <v/>
      </c>
      <c r="G1839" s="17" t="n"/>
      <c r="H1839" s="17" t="n"/>
      <c r="L1839" s="21">
        <f>IF($A1839="","",IF($H1839="",TODAY(),$H1839)-$A1839)</f>
        <v/>
      </c>
      <c r="M1839" s="20">
        <f>IF($A1839="","",IF($H1839&lt;&gt;"","Returned",IF(AND($G1839&lt;&gt;"",TODAY()&gt;$G1839),"Overdue","Out")))</f>
        <v/>
      </c>
      <c r="N1839" s="21">
        <f>IF(OR($A1839="",$G1839=""),"",MAX(0,IF($H1839="",TODAY(),$H1839)-$G1839))</f>
        <v/>
      </c>
    </row>
    <row r="1840">
      <c r="A1840" s="17" t="n"/>
      <c r="C1840" s="20">
        <f>IF($B1840="","",IFERROR(INDEX('Equipment register'!$B$2:$B$501,MATCH($B1840,'Equipment register'!$A$2:$A$501,0)),"Not in register"))</f>
        <v/>
      </c>
      <c r="G1840" s="17" t="n"/>
      <c r="H1840" s="17" t="n"/>
      <c r="L1840" s="21">
        <f>IF($A1840="","",IF($H1840="",TODAY(),$H1840)-$A1840)</f>
        <v/>
      </c>
      <c r="M1840" s="20">
        <f>IF($A1840="","",IF($H1840&lt;&gt;"","Returned",IF(AND($G1840&lt;&gt;"",TODAY()&gt;$G1840),"Overdue","Out")))</f>
        <v/>
      </c>
      <c r="N1840" s="21">
        <f>IF(OR($A1840="",$G1840=""),"",MAX(0,IF($H1840="",TODAY(),$H1840)-$G1840))</f>
        <v/>
      </c>
    </row>
    <row r="1841">
      <c r="A1841" s="17" t="n"/>
      <c r="C1841" s="20">
        <f>IF($B1841="","",IFERROR(INDEX('Equipment register'!$B$2:$B$501,MATCH($B1841,'Equipment register'!$A$2:$A$501,0)),"Not in register"))</f>
        <v/>
      </c>
      <c r="G1841" s="17" t="n"/>
      <c r="H1841" s="17" t="n"/>
      <c r="L1841" s="21">
        <f>IF($A1841="","",IF($H1841="",TODAY(),$H1841)-$A1841)</f>
        <v/>
      </c>
      <c r="M1841" s="20">
        <f>IF($A1841="","",IF($H1841&lt;&gt;"","Returned",IF(AND($G1841&lt;&gt;"",TODAY()&gt;$G1841),"Overdue","Out")))</f>
        <v/>
      </c>
      <c r="N1841" s="21">
        <f>IF(OR($A1841="",$G1841=""),"",MAX(0,IF($H1841="",TODAY(),$H1841)-$G1841))</f>
        <v/>
      </c>
    </row>
    <row r="1842">
      <c r="A1842" s="17" t="n"/>
      <c r="C1842" s="20">
        <f>IF($B1842="","",IFERROR(INDEX('Equipment register'!$B$2:$B$501,MATCH($B1842,'Equipment register'!$A$2:$A$501,0)),"Not in register"))</f>
        <v/>
      </c>
      <c r="G1842" s="17" t="n"/>
      <c r="H1842" s="17" t="n"/>
      <c r="L1842" s="21">
        <f>IF($A1842="","",IF($H1842="",TODAY(),$H1842)-$A1842)</f>
        <v/>
      </c>
      <c r="M1842" s="20">
        <f>IF($A1842="","",IF($H1842&lt;&gt;"","Returned",IF(AND($G1842&lt;&gt;"",TODAY()&gt;$G1842),"Overdue","Out")))</f>
        <v/>
      </c>
      <c r="N1842" s="21">
        <f>IF(OR($A1842="",$G1842=""),"",MAX(0,IF($H1842="",TODAY(),$H1842)-$G1842))</f>
        <v/>
      </c>
    </row>
    <row r="1843">
      <c r="A1843" s="17" t="n"/>
      <c r="C1843" s="20">
        <f>IF($B1843="","",IFERROR(INDEX('Equipment register'!$B$2:$B$501,MATCH($B1843,'Equipment register'!$A$2:$A$501,0)),"Not in register"))</f>
        <v/>
      </c>
      <c r="G1843" s="17" t="n"/>
      <c r="H1843" s="17" t="n"/>
      <c r="L1843" s="21">
        <f>IF($A1843="","",IF($H1843="",TODAY(),$H1843)-$A1843)</f>
        <v/>
      </c>
      <c r="M1843" s="20">
        <f>IF($A1843="","",IF($H1843&lt;&gt;"","Returned",IF(AND($G1843&lt;&gt;"",TODAY()&gt;$G1843),"Overdue","Out")))</f>
        <v/>
      </c>
      <c r="N1843" s="21">
        <f>IF(OR($A1843="",$G1843=""),"",MAX(0,IF($H1843="",TODAY(),$H1843)-$G1843))</f>
        <v/>
      </c>
    </row>
    <row r="1844">
      <c r="A1844" s="17" t="n"/>
      <c r="C1844" s="20">
        <f>IF($B1844="","",IFERROR(INDEX('Equipment register'!$B$2:$B$501,MATCH($B1844,'Equipment register'!$A$2:$A$501,0)),"Not in register"))</f>
        <v/>
      </c>
      <c r="G1844" s="17" t="n"/>
      <c r="H1844" s="17" t="n"/>
      <c r="L1844" s="21">
        <f>IF($A1844="","",IF($H1844="",TODAY(),$H1844)-$A1844)</f>
        <v/>
      </c>
      <c r="M1844" s="20">
        <f>IF($A1844="","",IF($H1844&lt;&gt;"","Returned",IF(AND($G1844&lt;&gt;"",TODAY()&gt;$G1844),"Overdue","Out")))</f>
        <v/>
      </c>
      <c r="N1844" s="21">
        <f>IF(OR($A1844="",$G1844=""),"",MAX(0,IF($H1844="",TODAY(),$H1844)-$G1844))</f>
        <v/>
      </c>
    </row>
    <row r="1845">
      <c r="A1845" s="17" t="n"/>
      <c r="C1845" s="20">
        <f>IF($B1845="","",IFERROR(INDEX('Equipment register'!$B$2:$B$501,MATCH($B1845,'Equipment register'!$A$2:$A$501,0)),"Not in register"))</f>
        <v/>
      </c>
      <c r="G1845" s="17" t="n"/>
      <c r="H1845" s="17" t="n"/>
      <c r="L1845" s="21">
        <f>IF($A1845="","",IF($H1845="",TODAY(),$H1845)-$A1845)</f>
        <v/>
      </c>
      <c r="M1845" s="20">
        <f>IF($A1845="","",IF($H1845&lt;&gt;"","Returned",IF(AND($G1845&lt;&gt;"",TODAY()&gt;$G1845),"Overdue","Out")))</f>
        <v/>
      </c>
      <c r="N1845" s="21">
        <f>IF(OR($A1845="",$G1845=""),"",MAX(0,IF($H1845="",TODAY(),$H1845)-$G1845))</f>
        <v/>
      </c>
    </row>
    <row r="1846">
      <c r="A1846" s="17" t="n"/>
      <c r="C1846" s="20">
        <f>IF($B1846="","",IFERROR(INDEX('Equipment register'!$B$2:$B$501,MATCH($B1846,'Equipment register'!$A$2:$A$501,0)),"Not in register"))</f>
        <v/>
      </c>
      <c r="G1846" s="17" t="n"/>
      <c r="H1846" s="17" t="n"/>
      <c r="L1846" s="21">
        <f>IF($A1846="","",IF($H1846="",TODAY(),$H1846)-$A1846)</f>
        <v/>
      </c>
      <c r="M1846" s="20">
        <f>IF($A1846="","",IF($H1846&lt;&gt;"","Returned",IF(AND($G1846&lt;&gt;"",TODAY()&gt;$G1846),"Overdue","Out")))</f>
        <v/>
      </c>
      <c r="N1846" s="21">
        <f>IF(OR($A1846="",$G1846=""),"",MAX(0,IF($H1846="",TODAY(),$H1846)-$G1846))</f>
        <v/>
      </c>
    </row>
    <row r="1847">
      <c r="A1847" s="17" t="n"/>
      <c r="C1847" s="20">
        <f>IF($B1847="","",IFERROR(INDEX('Equipment register'!$B$2:$B$501,MATCH($B1847,'Equipment register'!$A$2:$A$501,0)),"Not in register"))</f>
        <v/>
      </c>
      <c r="G1847" s="17" t="n"/>
      <c r="H1847" s="17" t="n"/>
      <c r="L1847" s="21">
        <f>IF($A1847="","",IF($H1847="",TODAY(),$H1847)-$A1847)</f>
        <v/>
      </c>
      <c r="M1847" s="20">
        <f>IF($A1847="","",IF($H1847&lt;&gt;"","Returned",IF(AND($G1847&lt;&gt;"",TODAY()&gt;$G1847),"Overdue","Out")))</f>
        <v/>
      </c>
      <c r="N1847" s="21">
        <f>IF(OR($A1847="",$G1847=""),"",MAX(0,IF($H1847="",TODAY(),$H1847)-$G1847))</f>
        <v/>
      </c>
    </row>
    <row r="1848">
      <c r="A1848" s="17" t="n"/>
      <c r="C1848" s="20">
        <f>IF($B1848="","",IFERROR(INDEX('Equipment register'!$B$2:$B$501,MATCH($B1848,'Equipment register'!$A$2:$A$501,0)),"Not in register"))</f>
        <v/>
      </c>
      <c r="G1848" s="17" t="n"/>
      <c r="H1848" s="17" t="n"/>
      <c r="L1848" s="21">
        <f>IF($A1848="","",IF($H1848="",TODAY(),$H1848)-$A1848)</f>
        <v/>
      </c>
      <c r="M1848" s="20">
        <f>IF($A1848="","",IF($H1848&lt;&gt;"","Returned",IF(AND($G1848&lt;&gt;"",TODAY()&gt;$G1848),"Overdue","Out")))</f>
        <v/>
      </c>
      <c r="N1848" s="21">
        <f>IF(OR($A1848="",$G1848=""),"",MAX(0,IF($H1848="",TODAY(),$H1848)-$G1848))</f>
        <v/>
      </c>
    </row>
    <row r="1849">
      <c r="A1849" s="17" t="n"/>
      <c r="C1849" s="20">
        <f>IF($B1849="","",IFERROR(INDEX('Equipment register'!$B$2:$B$501,MATCH($B1849,'Equipment register'!$A$2:$A$501,0)),"Not in register"))</f>
        <v/>
      </c>
      <c r="G1849" s="17" t="n"/>
      <c r="H1849" s="17" t="n"/>
      <c r="L1849" s="21">
        <f>IF($A1849="","",IF($H1849="",TODAY(),$H1849)-$A1849)</f>
        <v/>
      </c>
      <c r="M1849" s="20">
        <f>IF($A1849="","",IF($H1849&lt;&gt;"","Returned",IF(AND($G1849&lt;&gt;"",TODAY()&gt;$G1849),"Overdue","Out")))</f>
        <v/>
      </c>
      <c r="N1849" s="21">
        <f>IF(OR($A1849="",$G1849=""),"",MAX(0,IF($H1849="",TODAY(),$H1849)-$G1849))</f>
        <v/>
      </c>
    </row>
    <row r="1850">
      <c r="A1850" s="17" t="n"/>
      <c r="C1850" s="20">
        <f>IF($B1850="","",IFERROR(INDEX('Equipment register'!$B$2:$B$501,MATCH($B1850,'Equipment register'!$A$2:$A$501,0)),"Not in register"))</f>
        <v/>
      </c>
      <c r="G1850" s="17" t="n"/>
      <c r="H1850" s="17" t="n"/>
      <c r="L1850" s="21">
        <f>IF($A1850="","",IF($H1850="",TODAY(),$H1850)-$A1850)</f>
        <v/>
      </c>
      <c r="M1850" s="20">
        <f>IF($A1850="","",IF($H1850&lt;&gt;"","Returned",IF(AND($G1850&lt;&gt;"",TODAY()&gt;$G1850),"Overdue","Out")))</f>
        <v/>
      </c>
      <c r="N1850" s="21">
        <f>IF(OR($A1850="",$G1850=""),"",MAX(0,IF($H1850="",TODAY(),$H1850)-$G1850))</f>
        <v/>
      </c>
    </row>
    <row r="1851">
      <c r="A1851" s="17" t="n"/>
      <c r="C1851" s="20">
        <f>IF($B1851="","",IFERROR(INDEX('Equipment register'!$B$2:$B$501,MATCH($B1851,'Equipment register'!$A$2:$A$501,0)),"Not in register"))</f>
        <v/>
      </c>
      <c r="G1851" s="17" t="n"/>
      <c r="H1851" s="17" t="n"/>
      <c r="L1851" s="21">
        <f>IF($A1851="","",IF($H1851="",TODAY(),$H1851)-$A1851)</f>
        <v/>
      </c>
      <c r="M1851" s="20">
        <f>IF($A1851="","",IF($H1851&lt;&gt;"","Returned",IF(AND($G1851&lt;&gt;"",TODAY()&gt;$G1851),"Overdue","Out")))</f>
        <v/>
      </c>
      <c r="N1851" s="21">
        <f>IF(OR($A1851="",$G1851=""),"",MAX(0,IF($H1851="",TODAY(),$H1851)-$G1851))</f>
        <v/>
      </c>
    </row>
    <row r="1852">
      <c r="A1852" s="17" t="n"/>
      <c r="C1852" s="20">
        <f>IF($B1852="","",IFERROR(INDEX('Equipment register'!$B$2:$B$501,MATCH($B1852,'Equipment register'!$A$2:$A$501,0)),"Not in register"))</f>
        <v/>
      </c>
      <c r="G1852" s="17" t="n"/>
      <c r="H1852" s="17" t="n"/>
      <c r="L1852" s="21">
        <f>IF($A1852="","",IF($H1852="",TODAY(),$H1852)-$A1852)</f>
        <v/>
      </c>
      <c r="M1852" s="20">
        <f>IF($A1852="","",IF($H1852&lt;&gt;"","Returned",IF(AND($G1852&lt;&gt;"",TODAY()&gt;$G1852),"Overdue","Out")))</f>
        <v/>
      </c>
      <c r="N1852" s="21">
        <f>IF(OR($A1852="",$G1852=""),"",MAX(0,IF($H1852="",TODAY(),$H1852)-$G1852))</f>
        <v/>
      </c>
    </row>
    <row r="1853">
      <c r="A1853" s="17" t="n"/>
      <c r="C1853" s="20">
        <f>IF($B1853="","",IFERROR(INDEX('Equipment register'!$B$2:$B$501,MATCH($B1853,'Equipment register'!$A$2:$A$501,0)),"Not in register"))</f>
        <v/>
      </c>
      <c r="G1853" s="17" t="n"/>
      <c r="H1853" s="17" t="n"/>
      <c r="L1853" s="21">
        <f>IF($A1853="","",IF($H1853="",TODAY(),$H1853)-$A1853)</f>
        <v/>
      </c>
      <c r="M1853" s="20">
        <f>IF($A1853="","",IF($H1853&lt;&gt;"","Returned",IF(AND($G1853&lt;&gt;"",TODAY()&gt;$G1853),"Overdue","Out")))</f>
        <v/>
      </c>
      <c r="N1853" s="21">
        <f>IF(OR($A1853="",$G1853=""),"",MAX(0,IF($H1853="",TODAY(),$H1853)-$G1853))</f>
        <v/>
      </c>
    </row>
    <row r="1854">
      <c r="A1854" s="17" t="n"/>
      <c r="C1854" s="20">
        <f>IF($B1854="","",IFERROR(INDEX('Equipment register'!$B$2:$B$501,MATCH($B1854,'Equipment register'!$A$2:$A$501,0)),"Not in register"))</f>
        <v/>
      </c>
      <c r="G1854" s="17" t="n"/>
      <c r="H1854" s="17" t="n"/>
      <c r="L1854" s="21">
        <f>IF($A1854="","",IF($H1854="",TODAY(),$H1854)-$A1854)</f>
        <v/>
      </c>
      <c r="M1854" s="20">
        <f>IF($A1854="","",IF($H1854&lt;&gt;"","Returned",IF(AND($G1854&lt;&gt;"",TODAY()&gt;$G1854),"Overdue","Out")))</f>
        <v/>
      </c>
      <c r="N1854" s="21">
        <f>IF(OR($A1854="",$G1854=""),"",MAX(0,IF($H1854="",TODAY(),$H1854)-$G1854))</f>
        <v/>
      </c>
    </row>
    <row r="1855">
      <c r="A1855" s="17" t="n"/>
      <c r="C1855" s="20">
        <f>IF($B1855="","",IFERROR(INDEX('Equipment register'!$B$2:$B$501,MATCH($B1855,'Equipment register'!$A$2:$A$501,0)),"Not in register"))</f>
        <v/>
      </c>
      <c r="G1855" s="17" t="n"/>
      <c r="H1855" s="17" t="n"/>
      <c r="L1855" s="21">
        <f>IF($A1855="","",IF($H1855="",TODAY(),$H1855)-$A1855)</f>
        <v/>
      </c>
      <c r="M1855" s="20">
        <f>IF($A1855="","",IF($H1855&lt;&gt;"","Returned",IF(AND($G1855&lt;&gt;"",TODAY()&gt;$G1855),"Overdue","Out")))</f>
        <v/>
      </c>
      <c r="N1855" s="21">
        <f>IF(OR($A1855="",$G1855=""),"",MAX(0,IF($H1855="",TODAY(),$H1855)-$G1855))</f>
        <v/>
      </c>
    </row>
    <row r="1856">
      <c r="A1856" s="17" t="n"/>
      <c r="C1856" s="20">
        <f>IF($B1856="","",IFERROR(INDEX('Equipment register'!$B$2:$B$501,MATCH($B1856,'Equipment register'!$A$2:$A$501,0)),"Not in register"))</f>
        <v/>
      </c>
      <c r="G1856" s="17" t="n"/>
      <c r="H1856" s="17" t="n"/>
      <c r="L1856" s="21">
        <f>IF($A1856="","",IF($H1856="",TODAY(),$H1856)-$A1856)</f>
        <v/>
      </c>
      <c r="M1856" s="20">
        <f>IF($A1856="","",IF($H1856&lt;&gt;"","Returned",IF(AND($G1856&lt;&gt;"",TODAY()&gt;$G1856),"Overdue","Out")))</f>
        <v/>
      </c>
      <c r="N1856" s="21">
        <f>IF(OR($A1856="",$G1856=""),"",MAX(0,IF($H1856="",TODAY(),$H1856)-$G1856))</f>
        <v/>
      </c>
    </row>
    <row r="1857">
      <c r="A1857" s="17" t="n"/>
      <c r="C1857" s="20">
        <f>IF($B1857="","",IFERROR(INDEX('Equipment register'!$B$2:$B$501,MATCH($B1857,'Equipment register'!$A$2:$A$501,0)),"Not in register"))</f>
        <v/>
      </c>
      <c r="G1857" s="17" t="n"/>
      <c r="H1857" s="17" t="n"/>
      <c r="L1857" s="21">
        <f>IF($A1857="","",IF($H1857="",TODAY(),$H1857)-$A1857)</f>
        <v/>
      </c>
      <c r="M1857" s="20">
        <f>IF($A1857="","",IF($H1857&lt;&gt;"","Returned",IF(AND($G1857&lt;&gt;"",TODAY()&gt;$G1857),"Overdue","Out")))</f>
        <v/>
      </c>
      <c r="N1857" s="21">
        <f>IF(OR($A1857="",$G1857=""),"",MAX(0,IF($H1857="",TODAY(),$H1857)-$G1857))</f>
        <v/>
      </c>
    </row>
    <row r="1858">
      <c r="A1858" s="17" t="n"/>
      <c r="C1858" s="20">
        <f>IF($B1858="","",IFERROR(INDEX('Equipment register'!$B$2:$B$501,MATCH($B1858,'Equipment register'!$A$2:$A$501,0)),"Not in register"))</f>
        <v/>
      </c>
      <c r="G1858" s="17" t="n"/>
      <c r="H1858" s="17" t="n"/>
      <c r="L1858" s="21">
        <f>IF($A1858="","",IF($H1858="",TODAY(),$H1858)-$A1858)</f>
        <v/>
      </c>
      <c r="M1858" s="20">
        <f>IF($A1858="","",IF($H1858&lt;&gt;"","Returned",IF(AND($G1858&lt;&gt;"",TODAY()&gt;$G1858),"Overdue","Out")))</f>
        <v/>
      </c>
      <c r="N1858" s="21">
        <f>IF(OR($A1858="",$G1858=""),"",MAX(0,IF($H1858="",TODAY(),$H1858)-$G1858))</f>
        <v/>
      </c>
    </row>
    <row r="1859">
      <c r="A1859" s="17" t="n"/>
      <c r="C1859" s="20">
        <f>IF($B1859="","",IFERROR(INDEX('Equipment register'!$B$2:$B$501,MATCH($B1859,'Equipment register'!$A$2:$A$501,0)),"Not in register"))</f>
        <v/>
      </c>
      <c r="G1859" s="17" t="n"/>
      <c r="H1859" s="17" t="n"/>
      <c r="L1859" s="21">
        <f>IF($A1859="","",IF($H1859="",TODAY(),$H1859)-$A1859)</f>
        <v/>
      </c>
      <c r="M1859" s="20">
        <f>IF($A1859="","",IF($H1859&lt;&gt;"","Returned",IF(AND($G1859&lt;&gt;"",TODAY()&gt;$G1859),"Overdue","Out")))</f>
        <v/>
      </c>
      <c r="N1859" s="21">
        <f>IF(OR($A1859="",$G1859=""),"",MAX(0,IF($H1859="",TODAY(),$H1859)-$G1859))</f>
        <v/>
      </c>
    </row>
    <row r="1860">
      <c r="A1860" s="17" t="n"/>
      <c r="C1860" s="20">
        <f>IF($B1860="","",IFERROR(INDEX('Equipment register'!$B$2:$B$501,MATCH($B1860,'Equipment register'!$A$2:$A$501,0)),"Not in register"))</f>
        <v/>
      </c>
      <c r="G1860" s="17" t="n"/>
      <c r="H1860" s="17" t="n"/>
      <c r="L1860" s="21">
        <f>IF($A1860="","",IF($H1860="",TODAY(),$H1860)-$A1860)</f>
        <v/>
      </c>
      <c r="M1860" s="20">
        <f>IF($A1860="","",IF($H1860&lt;&gt;"","Returned",IF(AND($G1860&lt;&gt;"",TODAY()&gt;$G1860),"Overdue","Out")))</f>
        <v/>
      </c>
      <c r="N1860" s="21">
        <f>IF(OR($A1860="",$G1860=""),"",MAX(0,IF($H1860="",TODAY(),$H1860)-$G1860))</f>
        <v/>
      </c>
    </row>
    <row r="1861">
      <c r="A1861" s="17" t="n"/>
      <c r="C1861" s="20">
        <f>IF($B1861="","",IFERROR(INDEX('Equipment register'!$B$2:$B$501,MATCH($B1861,'Equipment register'!$A$2:$A$501,0)),"Not in register"))</f>
        <v/>
      </c>
      <c r="G1861" s="17" t="n"/>
      <c r="H1861" s="17" t="n"/>
      <c r="L1861" s="21">
        <f>IF($A1861="","",IF($H1861="",TODAY(),$H1861)-$A1861)</f>
        <v/>
      </c>
      <c r="M1861" s="20">
        <f>IF($A1861="","",IF($H1861&lt;&gt;"","Returned",IF(AND($G1861&lt;&gt;"",TODAY()&gt;$G1861),"Overdue","Out")))</f>
        <v/>
      </c>
      <c r="N1861" s="21">
        <f>IF(OR($A1861="",$G1861=""),"",MAX(0,IF($H1861="",TODAY(),$H1861)-$G1861))</f>
        <v/>
      </c>
    </row>
    <row r="1862">
      <c r="A1862" s="17" t="n"/>
      <c r="C1862" s="20">
        <f>IF($B1862="","",IFERROR(INDEX('Equipment register'!$B$2:$B$501,MATCH($B1862,'Equipment register'!$A$2:$A$501,0)),"Not in register"))</f>
        <v/>
      </c>
      <c r="G1862" s="17" t="n"/>
      <c r="H1862" s="17" t="n"/>
      <c r="L1862" s="21">
        <f>IF($A1862="","",IF($H1862="",TODAY(),$H1862)-$A1862)</f>
        <v/>
      </c>
      <c r="M1862" s="20">
        <f>IF($A1862="","",IF($H1862&lt;&gt;"","Returned",IF(AND($G1862&lt;&gt;"",TODAY()&gt;$G1862),"Overdue","Out")))</f>
        <v/>
      </c>
      <c r="N1862" s="21">
        <f>IF(OR($A1862="",$G1862=""),"",MAX(0,IF($H1862="",TODAY(),$H1862)-$G1862))</f>
        <v/>
      </c>
    </row>
    <row r="1863">
      <c r="A1863" s="17" t="n"/>
      <c r="C1863" s="20">
        <f>IF($B1863="","",IFERROR(INDEX('Equipment register'!$B$2:$B$501,MATCH($B1863,'Equipment register'!$A$2:$A$501,0)),"Not in register"))</f>
        <v/>
      </c>
      <c r="G1863" s="17" t="n"/>
      <c r="H1863" s="17" t="n"/>
      <c r="L1863" s="21">
        <f>IF($A1863="","",IF($H1863="",TODAY(),$H1863)-$A1863)</f>
        <v/>
      </c>
      <c r="M1863" s="20">
        <f>IF($A1863="","",IF($H1863&lt;&gt;"","Returned",IF(AND($G1863&lt;&gt;"",TODAY()&gt;$G1863),"Overdue","Out")))</f>
        <v/>
      </c>
      <c r="N1863" s="21">
        <f>IF(OR($A1863="",$G1863=""),"",MAX(0,IF($H1863="",TODAY(),$H1863)-$G1863))</f>
        <v/>
      </c>
    </row>
    <row r="1864">
      <c r="A1864" s="17" t="n"/>
      <c r="C1864" s="20">
        <f>IF($B1864="","",IFERROR(INDEX('Equipment register'!$B$2:$B$501,MATCH($B1864,'Equipment register'!$A$2:$A$501,0)),"Not in register"))</f>
        <v/>
      </c>
      <c r="G1864" s="17" t="n"/>
      <c r="H1864" s="17" t="n"/>
      <c r="L1864" s="21">
        <f>IF($A1864="","",IF($H1864="",TODAY(),$H1864)-$A1864)</f>
        <v/>
      </c>
      <c r="M1864" s="20">
        <f>IF($A1864="","",IF($H1864&lt;&gt;"","Returned",IF(AND($G1864&lt;&gt;"",TODAY()&gt;$G1864),"Overdue","Out")))</f>
        <v/>
      </c>
      <c r="N1864" s="21">
        <f>IF(OR($A1864="",$G1864=""),"",MAX(0,IF($H1864="",TODAY(),$H1864)-$G1864))</f>
        <v/>
      </c>
    </row>
    <row r="1865">
      <c r="A1865" s="17" t="n"/>
      <c r="C1865" s="20">
        <f>IF($B1865="","",IFERROR(INDEX('Equipment register'!$B$2:$B$501,MATCH($B1865,'Equipment register'!$A$2:$A$501,0)),"Not in register"))</f>
        <v/>
      </c>
      <c r="G1865" s="17" t="n"/>
      <c r="H1865" s="17" t="n"/>
      <c r="L1865" s="21">
        <f>IF($A1865="","",IF($H1865="",TODAY(),$H1865)-$A1865)</f>
        <v/>
      </c>
      <c r="M1865" s="20">
        <f>IF($A1865="","",IF($H1865&lt;&gt;"","Returned",IF(AND($G1865&lt;&gt;"",TODAY()&gt;$G1865),"Overdue","Out")))</f>
        <v/>
      </c>
      <c r="N1865" s="21">
        <f>IF(OR($A1865="",$G1865=""),"",MAX(0,IF($H1865="",TODAY(),$H1865)-$G1865))</f>
        <v/>
      </c>
    </row>
    <row r="1866">
      <c r="A1866" s="17" t="n"/>
      <c r="C1866" s="20">
        <f>IF($B1866="","",IFERROR(INDEX('Equipment register'!$B$2:$B$501,MATCH($B1866,'Equipment register'!$A$2:$A$501,0)),"Not in register"))</f>
        <v/>
      </c>
      <c r="G1866" s="17" t="n"/>
      <c r="H1866" s="17" t="n"/>
      <c r="L1866" s="21">
        <f>IF($A1866="","",IF($H1866="",TODAY(),$H1866)-$A1866)</f>
        <v/>
      </c>
      <c r="M1866" s="20">
        <f>IF($A1866="","",IF($H1866&lt;&gt;"","Returned",IF(AND($G1866&lt;&gt;"",TODAY()&gt;$G1866),"Overdue","Out")))</f>
        <v/>
      </c>
      <c r="N1866" s="21">
        <f>IF(OR($A1866="",$G1866=""),"",MAX(0,IF($H1866="",TODAY(),$H1866)-$G1866))</f>
        <v/>
      </c>
    </row>
    <row r="1867">
      <c r="A1867" s="17" t="n"/>
      <c r="C1867" s="20">
        <f>IF($B1867="","",IFERROR(INDEX('Equipment register'!$B$2:$B$501,MATCH($B1867,'Equipment register'!$A$2:$A$501,0)),"Not in register"))</f>
        <v/>
      </c>
      <c r="G1867" s="17" t="n"/>
      <c r="H1867" s="17" t="n"/>
      <c r="L1867" s="21">
        <f>IF($A1867="","",IF($H1867="",TODAY(),$H1867)-$A1867)</f>
        <v/>
      </c>
      <c r="M1867" s="20">
        <f>IF($A1867="","",IF($H1867&lt;&gt;"","Returned",IF(AND($G1867&lt;&gt;"",TODAY()&gt;$G1867),"Overdue","Out")))</f>
        <v/>
      </c>
      <c r="N1867" s="21">
        <f>IF(OR($A1867="",$G1867=""),"",MAX(0,IF($H1867="",TODAY(),$H1867)-$G1867))</f>
        <v/>
      </c>
    </row>
    <row r="1868">
      <c r="A1868" s="17" t="n"/>
      <c r="C1868" s="20">
        <f>IF($B1868="","",IFERROR(INDEX('Equipment register'!$B$2:$B$501,MATCH($B1868,'Equipment register'!$A$2:$A$501,0)),"Not in register"))</f>
        <v/>
      </c>
      <c r="G1868" s="17" t="n"/>
      <c r="H1868" s="17" t="n"/>
      <c r="L1868" s="21">
        <f>IF($A1868="","",IF($H1868="",TODAY(),$H1868)-$A1868)</f>
        <v/>
      </c>
      <c r="M1868" s="20">
        <f>IF($A1868="","",IF($H1868&lt;&gt;"","Returned",IF(AND($G1868&lt;&gt;"",TODAY()&gt;$G1868),"Overdue","Out")))</f>
        <v/>
      </c>
      <c r="N1868" s="21">
        <f>IF(OR($A1868="",$G1868=""),"",MAX(0,IF($H1868="",TODAY(),$H1868)-$G1868))</f>
        <v/>
      </c>
    </row>
    <row r="1869">
      <c r="A1869" s="17" t="n"/>
      <c r="C1869" s="20">
        <f>IF($B1869="","",IFERROR(INDEX('Equipment register'!$B$2:$B$501,MATCH($B1869,'Equipment register'!$A$2:$A$501,0)),"Not in register"))</f>
        <v/>
      </c>
      <c r="G1869" s="17" t="n"/>
      <c r="H1869" s="17" t="n"/>
      <c r="L1869" s="21">
        <f>IF($A1869="","",IF($H1869="",TODAY(),$H1869)-$A1869)</f>
        <v/>
      </c>
      <c r="M1869" s="20">
        <f>IF($A1869="","",IF($H1869&lt;&gt;"","Returned",IF(AND($G1869&lt;&gt;"",TODAY()&gt;$G1869),"Overdue","Out")))</f>
        <v/>
      </c>
      <c r="N1869" s="21">
        <f>IF(OR($A1869="",$G1869=""),"",MAX(0,IF($H1869="",TODAY(),$H1869)-$G1869))</f>
        <v/>
      </c>
    </row>
    <row r="1870">
      <c r="A1870" s="17" t="n"/>
      <c r="C1870" s="20">
        <f>IF($B1870="","",IFERROR(INDEX('Equipment register'!$B$2:$B$501,MATCH($B1870,'Equipment register'!$A$2:$A$501,0)),"Not in register"))</f>
        <v/>
      </c>
      <c r="G1870" s="17" t="n"/>
      <c r="H1870" s="17" t="n"/>
      <c r="L1870" s="21">
        <f>IF($A1870="","",IF($H1870="",TODAY(),$H1870)-$A1870)</f>
        <v/>
      </c>
      <c r="M1870" s="20">
        <f>IF($A1870="","",IF($H1870&lt;&gt;"","Returned",IF(AND($G1870&lt;&gt;"",TODAY()&gt;$G1870),"Overdue","Out")))</f>
        <v/>
      </c>
      <c r="N1870" s="21">
        <f>IF(OR($A1870="",$G1870=""),"",MAX(0,IF($H1870="",TODAY(),$H1870)-$G1870))</f>
        <v/>
      </c>
    </row>
    <row r="1871">
      <c r="A1871" s="17" t="n"/>
      <c r="C1871" s="20">
        <f>IF($B1871="","",IFERROR(INDEX('Equipment register'!$B$2:$B$501,MATCH($B1871,'Equipment register'!$A$2:$A$501,0)),"Not in register"))</f>
        <v/>
      </c>
      <c r="G1871" s="17" t="n"/>
      <c r="H1871" s="17" t="n"/>
      <c r="L1871" s="21">
        <f>IF($A1871="","",IF($H1871="",TODAY(),$H1871)-$A1871)</f>
        <v/>
      </c>
      <c r="M1871" s="20">
        <f>IF($A1871="","",IF($H1871&lt;&gt;"","Returned",IF(AND($G1871&lt;&gt;"",TODAY()&gt;$G1871),"Overdue","Out")))</f>
        <v/>
      </c>
      <c r="N1871" s="21">
        <f>IF(OR($A1871="",$G1871=""),"",MAX(0,IF($H1871="",TODAY(),$H1871)-$G1871))</f>
        <v/>
      </c>
    </row>
    <row r="1872">
      <c r="A1872" s="17" t="n"/>
      <c r="C1872" s="20">
        <f>IF($B1872="","",IFERROR(INDEX('Equipment register'!$B$2:$B$501,MATCH($B1872,'Equipment register'!$A$2:$A$501,0)),"Not in register"))</f>
        <v/>
      </c>
      <c r="G1872" s="17" t="n"/>
      <c r="H1872" s="17" t="n"/>
      <c r="L1872" s="21">
        <f>IF($A1872="","",IF($H1872="",TODAY(),$H1872)-$A1872)</f>
        <v/>
      </c>
      <c r="M1872" s="20">
        <f>IF($A1872="","",IF($H1872&lt;&gt;"","Returned",IF(AND($G1872&lt;&gt;"",TODAY()&gt;$G1872),"Overdue","Out")))</f>
        <v/>
      </c>
      <c r="N1872" s="21">
        <f>IF(OR($A1872="",$G1872=""),"",MAX(0,IF($H1872="",TODAY(),$H1872)-$G1872))</f>
        <v/>
      </c>
    </row>
    <row r="1873">
      <c r="A1873" s="17" t="n"/>
      <c r="C1873" s="20">
        <f>IF($B1873="","",IFERROR(INDEX('Equipment register'!$B$2:$B$501,MATCH($B1873,'Equipment register'!$A$2:$A$501,0)),"Not in register"))</f>
        <v/>
      </c>
      <c r="G1873" s="17" t="n"/>
      <c r="H1873" s="17" t="n"/>
      <c r="L1873" s="21">
        <f>IF($A1873="","",IF($H1873="",TODAY(),$H1873)-$A1873)</f>
        <v/>
      </c>
      <c r="M1873" s="20">
        <f>IF($A1873="","",IF($H1873&lt;&gt;"","Returned",IF(AND($G1873&lt;&gt;"",TODAY()&gt;$G1873),"Overdue","Out")))</f>
        <v/>
      </c>
      <c r="N1873" s="21">
        <f>IF(OR($A1873="",$G1873=""),"",MAX(0,IF($H1873="",TODAY(),$H1873)-$G1873))</f>
        <v/>
      </c>
    </row>
    <row r="1874">
      <c r="A1874" s="17" t="n"/>
      <c r="C1874" s="20">
        <f>IF($B1874="","",IFERROR(INDEX('Equipment register'!$B$2:$B$501,MATCH($B1874,'Equipment register'!$A$2:$A$501,0)),"Not in register"))</f>
        <v/>
      </c>
      <c r="G1874" s="17" t="n"/>
      <c r="H1874" s="17" t="n"/>
      <c r="L1874" s="21">
        <f>IF($A1874="","",IF($H1874="",TODAY(),$H1874)-$A1874)</f>
        <v/>
      </c>
      <c r="M1874" s="20">
        <f>IF($A1874="","",IF($H1874&lt;&gt;"","Returned",IF(AND($G1874&lt;&gt;"",TODAY()&gt;$G1874),"Overdue","Out")))</f>
        <v/>
      </c>
      <c r="N1874" s="21">
        <f>IF(OR($A1874="",$G1874=""),"",MAX(0,IF($H1874="",TODAY(),$H1874)-$G1874))</f>
        <v/>
      </c>
    </row>
    <row r="1875">
      <c r="A1875" s="17" t="n"/>
      <c r="C1875" s="20">
        <f>IF($B1875="","",IFERROR(INDEX('Equipment register'!$B$2:$B$501,MATCH($B1875,'Equipment register'!$A$2:$A$501,0)),"Not in register"))</f>
        <v/>
      </c>
      <c r="G1875" s="17" t="n"/>
      <c r="H1875" s="17" t="n"/>
      <c r="L1875" s="21">
        <f>IF($A1875="","",IF($H1875="",TODAY(),$H1875)-$A1875)</f>
        <v/>
      </c>
      <c r="M1875" s="20">
        <f>IF($A1875="","",IF($H1875&lt;&gt;"","Returned",IF(AND($G1875&lt;&gt;"",TODAY()&gt;$G1875),"Overdue","Out")))</f>
        <v/>
      </c>
      <c r="N1875" s="21">
        <f>IF(OR($A1875="",$G1875=""),"",MAX(0,IF($H1875="",TODAY(),$H1875)-$G1875))</f>
        <v/>
      </c>
    </row>
    <row r="1876">
      <c r="A1876" s="17" t="n"/>
      <c r="C1876" s="20">
        <f>IF($B1876="","",IFERROR(INDEX('Equipment register'!$B$2:$B$501,MATCH($B1876,'Equipment register'!$A$2:$A$501,0)),"Not in register"))</f>
        <v/>
      </c>
      <c r="G1876" s="17" t="n"/>
      <c r="H1876" s="17" t="n"/>
      <c r="L1876" s="21">
        <f>IF($A1876="","",IF($H1876="",TODAY(),$H1876)-$A1876)</f>
        <v/>
      </c>
      <c r="M1876" s="20">
        <f>IF($A1876="","",IF($H1876&lt;&gt;"","Returned",IF(AND($G1876&lt;&gt;"",TODAY()&gt;$G1876),"Overdue","Out")))</f>
        <v/>
      </c>
      <c r="N1876" s="21">
        <f>IF(OR($A1876="",$G1876=""),"",MAX(0,IF($H1876="",TODAY(),$H1876)-$G1876))</f>
        <v/>
      </c>
    </row>
    <row r="1877">
      <c r="A1877" s="17" t="n"/>
      <c r="C1877" s="20">
        <f>IF($B1877="","",IFERROR(INDEX('Equipment register'!$B$2:$B$501,MATCH($B1877,'Equipment register'!$A$2:$A$501,0)),"Not in register"))</f>
        <v/>
      </c>
      <c r="G1877" s="17" t="n"/>
      <c r="H1877" s="17" t="n"/>
      <c r="L1877" s="21">
        <f>IF($A1877="","",IF($H1877="",TODAY(),$H1877)-$A1877)</f>
        <v/>
      </c>
      <c r="M1877" s="20">
        <f>IF($A1877="","",IF($H1877&lt;&gt;"","Returned",IF(AND($G1877&lt;&gt;"",TODAY()&gt;$G1877),"Overdue","Out")))</f>
        <v/>
      </c>
      <c r="N1877" s="21">
        <f>IF(OR($A1877="",$G1877=""),"",MAX(0,IF($H1877="",TODAY(),$H1877)-$G1877))</f>
        <v/>
      </c>
    </row>
    <row r="1878">
      <c r="A1878" s="17" t="n"/>
      <c r="C1878" s="20">
        <f>IF($B1878="","",IFERROR(INDEX('Equipment register'!$B$2:$B$501,MATCH($B1878,'Equipment register'!$A$2:$A$501,0)),"Not in register"))</f>
        <v/>
      </c>
      <c r="G1878" s="17" t="n"/>
      <c r="H1878" s="17" t="n"/>
      <c r="L1878" s="21">
        <f>IF($A1878="","",IF($H1878="",TODAY(),$H1878)-$A1878)</f>
        <v/>
      </c>
      <c r="M1878" s="20">
        <f>IF($A1878="","",IF($H1878&lt;&gt;"","Returned",IF(AND($G1878&lt;&gt;"",TODAY()&gt;$G1878),"Overdue","Out")))</f>
        <v/>
      </c>
      <c r="N1878" s="21">
        <f>IF(OR($A1878="",$G1878=""),"",MAX(0,IF($H1878="",TODAY(),$H1878)-$G1878))</f>
        <v/>
      </c>
    </row>
    <row r="1879">
      <c r="A1879" s="17" t="n"/>
      <c r="C1879" s="20">
        <f>IF($B1879="","",IFERROR(INDEX('Equipment register'!$B$2:$B$501,MATCH($B1879,'Equipment register'!$A$2:$A$501,0)),"Not in register"))</f>
        <v/>
      </c>
      <c r="G1879" s="17" t="n"/>
      <c r="H1879" s="17" t="n"/>
      <c r="L1879" s="21">
        <f>IF($A1879="","",IF($H1879="",TODAY(),$H1879)-$A1879)</f>
        <v/>
      </c>
      <c r="M1879" s="20">
        <f>IF($A1879="","",IF($H1879&lt;&gt;"","Returned",IF(AND($G1879&lt;&gt;"",TODAY()&gt;$G1879),"Overdue","Out")))</f>
        <v/>
      </c>
      <c r="N1879" s="21">
        <f>IF(OR($A1879="",$G1879=""),"",MAX(0,IF($H1879="",TODAY(),$H1879)-$G1879))</f>
        <v/>
      </c>
    </row>
    <row r="1880">
      <c r="A1880" s="17" t="n"/>
      <c r="C1880" s="20">
        <f>IF($B1880="","",IFERROR(INDEX('Equipment register'!$B$2:$B$501,MATCH($B1880,'Equipment register'!$A$2:$A$501,0)),"Not in register"))</f>
        <v/>
      </c>
      <c r="G1880" s="17" t="n"/>
      <c r="H1880" s="17" t="n"/>
      <c r="L1880" s="21">
        <f>IF($A1880="","",IF($H1880="",TODAY(),$H1880)-$A1880)</f>
        <v/>
      </c>
      <c r="M1880" s="20">
        <f>IF($A1880="","",IF($H1880&lt;&gt;"","Returned",IF(AND($G1880&lt;&gt;"",TODAY()&gt;$G1880),"Overdue","Out")))</f>
        <v/>
      </c>
      <c r="N1880" s="21">
        <f>IF(OR($A1880="",$G1880=""),"",MAX(0,IF($H1880="",TODAY(),$H1880)-$G1880))</f>
        <v/>
      </c>
    </row>
    <row r="1881">
      <c r="A1881" s="17" t="n"/>
      <c r="C1881" s="20">
        <f>IF($B1881="","",IFERROR(INDEX('Equipment register'!$B$2:$B$501,MATCH($B1881,'Equipment register'!$A$2:$A$501,0)),"Not in register"))</f>
        <v/>
      </c>
      <c r="G1881" s="17" t="n"/>
      <c r="H1881" s="17" t="n"/>
      <c r="L1881" s="21">
        <f>IF($A1881="","",IF($H1881="",TODAY(),$H1881)-$A1881)</f>
        <v/>
      </c>
      <c r="M1881" s="20">
        <f>IF($A1881="","",IF($H1881&lt;&gt;"","Returned",IF(AND($G1881&lt;&gt;"",TODAY()&gt;$G1881),"Overdue","Out")))</f>
        <v/>
      </c>
      <c r="N1881" s="21">
        <f>IF(OR($A1881="",$G1881=""),"",MAX(0,IF($H1881="",TODAY(),$H1881)-$G1881))</f>
        <v/>
      </c>
    </row>
    <row r="1882">
      <c r="A1882" s="17" t="n"/>
      <c r="C1882" s="20">
        <f>IF($B1882="","",IFERROR(INDEX('Equipment register'!$B$2:$B$501,MATCH($B1882,'Equipment register'!$A$2:$A$501,0)),"Not in register"))</f>
        <v/>
      </c>
      <c r="G1882" s="17" t="n"/>
      <c r="H1882" s="17" t="n"/>
      <c r="L1882" s="21">
        <f>IF($A1882="","",IF($H1882="",TODAY(),$H1882)-$A1882)</f>
        <v/>
      </c>
      <c r="M1882" s="20">
        <f>IF($A1882="","",IF($H1882&lt;&gt;"","Returned",IF(AND($G1882&lt;&gt;"",TODAY()&gt;$G1882),"Overdue","Out")))</f>
        <v/>
      </c>
      <c r="N1882" s="21">
        <f>IF(OR($A1882="",$G1882=""),"",MAX(0,IF($H1882="",TODAY(),$H1882)-$G1882))</f>
        <v/>
      </c>
    </row>
    <row r="1883">
      <c r="A1883" s="17" t="n"/>
      <c r="C1883" s="20">
        <f>IF($B1883="","",IFERROR(INDEX('Equipment register'!$B$2:$B$501,MATCH($B1883,'Equipment register'!$A$2:$A$501,0)),"Not in register"))</f>
        <v/>
      </c>
      <c r="G1883" s="17" t="n"/>
      <c r="H1883" s="17" t="n"/>
      <c r="L1883" s="21">
        <f>IF($A1883="","",IF($H1883="",TODAY(),$H1883)-$A1883)</f>
        <v/>
      </c>
      <c r="M1883" s="20">
        <f>IF($A1883="","",IF($H1883&lt;&gt;"","Returned",IF(AND($G1883&lt;&gt;"",TODAY()&gt;$G1883),"Overdue","Out")))</f>
        <v/>
      </c>
      <c r="N1883" s="21">
        <f>IF(OR($A1883="",$G1883=""),"",MAX(0,IF($H1883="",TODAY(),$H1883)-$G1883))</f>
        <v/>
      </c>
    </row>
    <row r="1884">
      <c r="A1884" s="17" t="n"/>
      <c r="C1884" s="20">
        <f>IF($B1884="","",IFERROR(INDEX('Equipment register'!$B$2:$B$501,MATCH($B1884,'Equipment register'!$A$2:$A$501,0)),"Not in register"))</f>
        <v/>
      </c>
      <c r="G1884" s="17" t="n"/>
      <c r="H1884" s="17" t="n"/>
      <c r="L1884" s="21">
        <f>IF($A1884="","",IF($H1884="",TODAY(),$H1884)-$A1884)</f>
        <v/>
      </c>
      <c r="M1884" s="20">
        <f>IF($A1884="","",IF($H1884&lt;&gt;"","Returned",IF(AND($G1884&lt;&gt;"",TODAY()&gt;$G1884),"Overdue","Out")))</f>
        <v/>
      </c>
      <c r="N1884" s="21">
        <f>IF(OR($A1884="",$G1884=""),"",MAX(0,IF($H1884="",TODAY(),$H1884)-$G1884))</f>
        <v/>
      </c>
    </row>
    <row r="1885">
      <c r="A1885" s="17" t="n"/>
      <c r="C1885" s="20">
        <f>IF($B1885="","",IFERROR(INDEX('Equipment register'!$B$2:$B$501,MATCH($B1885,'Equipment register'!$A$2:$A$501,0)),"Not in register"))</f>
        <v/>
      </c>
      <c r="G1885" s="17" t="n"/>
      <c r="H1885" s="17" t="n"/>
      <c r="L1885" s="21">
        <f>IF($A1885="","",IF($H1885="",TODAY(),$H1885)-$A1885)</f>
        <v/>
      </c>
      <c r="M1885" s="20">
        <f>IF($A1885="","",IF($H1885&lt;&gt;"","Returned",IF(AND($G1885&lt;&gt;"",TODAY()&gt;$G1885),"Overdue","Out")))</f>
        <v/>
      </c>
      <c r="N1885" s="21">
        <f>IF(OR($A1885="",$G1885=""),"",MAX(0,IF($H1885="",TODAY(),$H1885)-$G1885))</f>
        <v/>
      </c>
    </row>
    <row r="1886">
      <c r="A1886" s="17" t="n"/>
      <c r="C1886" s="20">
        <f>IF($B1886="","",IFERROR(INDEX('Equipment register'!$B$2:$B$501,MATCH($B1886,'Equipment register'!$A$2:$A$501,0)),"Not in register"))</f>
        <v/>
      </c>
      <c r="G1886" s="17" t="n"/>
      <c r="H1886" s="17" t="n"/>
      <c r="L1886" s="21">
        <f>IF($A1886="","",IF($H1886="",TODAY(),$H1886)-$A1886)</f>
        <v/>
      </c>
      <c r="M1886" s="20">
        <f>IF($A1886="","",IF($H1886&lt;&gt;"","Returned",IF(AND($G1886&lt;&gt;"",TODAY()&gt;$G1886),"Overdue","Out")))</f>
        <v/>
      </c>
      <c r="N1886" s="21">
        <f>IF(OR($A1886="",$G1886=""),"",MAX(0,IF($H1886="",TODAY(),$H1886)-$G1886))</f>
        <v/>
      </c>
    </row>
    <row r="1887">
      <c r="A1887" s="17" t="n"/>
      <c r="C1887" s="20">
        <f>IF($B1887="","",IFERROR(INDEX('Equipment register'!$B$2:$B$501,MATCH($B1887,'Equipment register'!$A$2:$A$501,0)),"Not in register"))</f>
        <v/>
      </c>
      <c r="G1887" s="17" t="n"/>
      <c r="H1887" s="17" t="n"/>
      <c r="L1887" s="21">
        <f>IF($A1887="","",IF($H1887="",TODAY(),$H1887)-$A1887)</f>
        <v/>
      </c>
      <c r="M1887" s="20">
        <f>IF($A1887="","",IF($H1887&lt;&gt;"","Returned",IF(AND($G1887&lt;&gt;"",TODAY()&gt;$G1887),"Overdue","Out")))</f>
        <v/>
      </c>
      <c r="N1887" s="21">
        <f>IF(OR($A1887="",$G1887=""),"",MAX(0,IF($H1887="",TODAY(),$H1887)-$G1887))</f>
        <v/>
      </c>
    </row>
    <row r="1888">
      <c r="A1888" s="17" t="n"/>
      <c r="C1888" s="20">
        <f>IF($B1888="","",IFERROR(INDEX('Equipment register'!$B$2:$B$501,MATCH($B1888,'Equipment register'!$A$2:$A$501,0)),"Not in register"))</f>
        <v/>
      </c>
      <c r="G1888" s="17" t="n"/>
      <c r="H1888" s="17" t="n"/>
      <c r="L1888" s="21">
        <f>IF($A1888="","",IF($H1888="",TODAY(),$H1888)-$A1888)</f>
        <v/>
      </c>
      <c r="M1888" s="20">
        <f>IF($A1888="","",IF($H1888&lt;&gt;"","Returned",IF(AND($G1888&lt;&gt;"",TODAY()&gt;$G1888),"Overdue","Out")))</f>
        <v/>
      </c>
      <c r="N1888" s="21">
        <f>IF(OR($A1888="",$G1888=""),"",MAX(0,IF($H1888="",TODAY(),$H1888)-$G1888))</f>
        <v/>
      </c>
    </row>
    <row r="1889">
      <c r="A1889" s="17" t="n"/>
      <c r="C1889" s="20">
        <f>IF($B1889="","",IFERROR(INDEX('Equipment register'!$B$2:$B$501,MATCH($B1889,'Equipment register'!$A$2:$A$501,0)),"Not in register"))</f>
        <v/>
      </c>
      <c r="G1889" s="17" t="n"/>
      <c r="H1889" s="17" t="n"/>
      <c r="L1889" s="21">
        <f>IF($A1889="","",IF($H1889="",TODAY(),$H1889)-$A1889)</f>
        <v/>
      </c>
      <c r="M1889" s="20">
        <f>IF($A1889="","",IF($H1889&lt;&gt;"","Returned",IF(AND($G1889&lt;&gt;"",TODAY()&gt;$G1889),"Overdue","Out")))</f>
        <v/>
      </c>
      <c r="N1889" s="21">
        <f>IF(OR($A1889="",$G1889=""),"",MAX(0,IF($H1889="",TODAY(),$H1889)-$G1889))</f>
        <v/>
      </c>
    </row>
    <row r="1890">
      <c r="A1890" s="17" t="n"/>
      <c r="C1890" s="20">
        <f>IF($B1890="","",IFERROR(INDEX('Equipment register'!$B$2:$B$501,MATCH($B1890,'Equipment register'!$A$2:$A$501,0)),"Not in register"))</f>
        <v/>
      </c>
      <c r="G1890" s="17" t="n"/>
      <c r="H1890" s="17" t="n"/>
      <c r="L1890" s="21">
        <f>IF($A1890="","",IF($H1890="",TODAY(),$H1890)-$A1890)</f>
        <v/>
      </c>
      <c r="M1890" s="20">
        <f>IF($A1890="","",IF($H1890&lt;&gt;"","Returned",IF(AND($G1890&lt;&gt;"",TODAY()&gt;$G1890),"Overdue","Out")))</f>
        <v/>
      </c>
      <c r="N1890" s="21">
        <f>IF(OR($A1890="",$G1890=""),"",MAX(0,IF($H1890="",TODAY(),$H1890)-$G1890))</f>
        <v/>
      </c>
    </row>
    <row r="1891">
      <c r="A1891" s="17" t="n"/>
      <c r="C1891" s="20">
        <f>IF($B1891="","",IFERROR(INDEX('Equipment register'!$B$2:$B$501,MATCH($B1891,'Equipment register'!$A$2:$A$501,0)),"Not in register"))</f>
        <v/>
      </c>
      <c r="G1891" s="17" t="n"/>
      <c r="H1891" s="17" t="n"/>
      <c r="L1891" s="21">
        <f>IF($A1891="","",IF($H1891="",TODAY(),$H1891)-$A1891)</f>
        <v/>
      </c>
      <c r="M1891" s="20">
        <f>IF($A1891="","",IF($H1891&lt;&gt;"","Returned",IF(AND($G1891&lt;&gt;"",TODAY()&gt;$G1891),"Overdue","Out")))</f>
        <v/>
      </c>
      <c r="N1891" s="21">
        <f>IF(OR($A1891="",$G1891=""),"",MAX(0,IF($H1891="",TODAY(),$H1891)-$G1891))</f>
        <v/>
      </c>
    </row>
    <row r="1892">
      <c r="A1892" s="17" t="n"/>
      <c r="C1892" s="20">
        <f>IF($B1892="","",IFERROR(INDEX('Equipment register'!$B$2:$B$501,MATCH($B1892,'Equipment register'!$A$2:$A$501,0)),"Not in register"))</f>
        <v/>
      </c>
      <c r="G1892" s="17" t="n"/>
      <c r="H1892" s="17" t="n"/>
      <c r="L1892" s="21">
        <f>IF($A1892="","",IF($H1892="",TODAY(),$H1892)-$A1892)</f>
        <v/>
      </c>
      <c r="M1892" s="20">
        <f>IF($A1892="","",IF($H1892&lt;&gt;"","Returned",IF(AND($G1892&lt;&gt;"",TODAY()&gt;$G1892),"Overdue","Out")))</f>
        <v/>
      </c>
      <c r="N1892" s="21">
        <f>IF(OR($A1892="",$G1892=""),"",MAX(0,IF($H1892="",TODAY(),$H1892)-$G1892))</f>
        <v/>
      </c>
    </row>
    <row r="1893">
      <c r="A1893" s="17" t="n"/>
      <c r="C1893" s="20">
        <f>IF($B1893="","",IFERROR(INDEX('Equipment register'!$B$2:$B$501,MATCH($B1893,'Equipment register'!$A$2:$A$501,0)),"Not in register"))</f>
        <v/>
      </c>
      <c r="G1893" s="17" t="n"/>
      <c r="H1893" s="17" t="n"/>
      <c r="L1893" s="21">
        <f>IF($A1893="","",IF($H1893="",TODAY(),$H1893)-$A1893)</f>
        <v/>
      </c>
      <c r="M1893" s="20">
        <f>IF($A1893="","",IF($H1893&lt;&gt;"","Returned",IF(AND($G1893&lt;&gt;"",TODAY()&gt;$G1893),"Overdue","Out")))</f>
        <v/>
      </c>
      <c r="N1893" s="21">
        <f>IF(OR($A1893="",$G1893=""),"",MAX(0,IF($H1893="",TODAY(),$H1893)-$G1893))</f>
        <v/>
      </c>
    </row>
    <row r="1894">
      <c r="A1894" s="17" t="n"/>
      <c r="C1894" s="20">
        <f>IF($B1894="","",IFERROR(INDEX('Equipment register'!$B$2:$B$501,MATCH($B1894,'Equipment register'!$A$2:$A$501,0)),"Not in register"))</f>
        <v/>
      </c>
      <c r="G1894" s="17" t="n"/>
      <c r="H1894" s="17" t="n"/>
      <c r="L1894" s="21">
        <f>IF($A1894="","",IF($H1894="",TODAY(),$H1894)-$A1894)</f>
        <v/>
      </c>
      <c r="M1894" s="20">
        <f>IF($A1894="","",IF($H1894&lt;&gt;"","Returned",IF(AND($G1894&lt;&gt;"",TODAY()&gt;$G1894),"Overdue","Out")))</f>
        <v/>
      </c>
      <c r="N1894" s="21">
        <f>IF(OR($A1894="",$G1894=""),"",MAX(0,IF($H1894="",TODAY(),$H1894)-$G1894))</f>
        <v/>
      </c>
    </row>
    <row r="1895">
      <c r="A1895" s="17" t="n"/>
      <c r="C1895" s="20">
        <f>IF($B1895="","",IFERROR(INDEX('Equipment register'!$B$2:$B$501,MATCH($B1895,'Equipment register'!$A$2:$A$501,0)),"Not in register"))</f>
        <v/>
      </c>
      <c r="G1895" s="17" t="n"/>
      <c r="H1895" s="17" t="n"/>
      <c r="L1895" s="21">
        <f>IF($A1895="","",IF($H1895="",TODAY(),$H1895)-$A1895)</f>
        <v/>
      </c>
      <c r="M1895" s="20">
        <f>IF($A1895="","",IF($H1895&lt;&gt;"","Returned",IF(AND($G1895&lt;&gt;"",TODAY()&gt;$G1895),"Overdue","Out")))</f>
        <v/>
      </c>
      <c r="N1895" s="21">
        <f>IF(OR($A1895="",$G1895=""),"",MAX(0,IF($H1895="",TODAY(),$H1895)-$G1895))</f>
        <v/>
      </c>
    </row>
    <row r="1896">
      <c r="A1896" s="17" t="n"/>
      <c r="C1896" s="20">
        <f>IF($B1896="","",IFERROR(INDEX('Equipment register'!$B$2:$B$501,MATCH($B1896,'Equipment register'!$A$2:$A$501,0)),"Not in register"))</f>
        <v/>
      </c>
      <c r="G1896" s="17" t="n"/>
      <c r="H1896" s="17" t="n"/>
      <c r="L1896" s="21">
        <f>IF($A1896="","",IF($H1896="",TODAY(),$H1896)-$A1896)</f>
        <v/>
      </c>
      <c r="M1896" s="20">
        <f>IF($A1896="","",IF($H1896&lt;&gt;"","Returned",IF(AND($G1896&lt;&gt;"",TODAY()&gt;$G1896),"Overdue","Out")))</f>
        <v/>
      </c>
      <c r="N1896" s="21">
        <f>IF(OR($A1896="",$G1896=""),"",MAX(0,IF($H1896="",TODAY(),$H1896)-$G1896))</f>
        <v/>
      </c>
    </row>
    <row r="1897">
      <c r="A1897" s="17" t="n"/>
      <c r="C1897" s="20">
        <f>IF($B1897="","",IFERROR(INDEX('Equipment register'!$B$2:$B$501,MATCH($B1897,'Equipment register'!$A$2:$A$501,0)),"Not in register"))</f>
        <v/>
      </c>
      <c r="G1897" s="17" t="n"/>
      <c r="H1897" s="17" t="n"/>
      <c r="L1897" s="21">
        <f>IF($A1897="","",IF($H1897="",TODAY(),$H1897)-$A1897)</f>
        <v/>
      </c>
      <c r="M1897" s="20">
        <f>IF($A1897="","",IF($H1897&lt;&gt;"","Returned",IF(AND($G1897&lt;&gt;"",TODAY()&gt;$G1897),"Overdue","Out")))</f>
        <v/>
      </c>
      <c r="N1897" s="21">
        <f>IF(OR($A1897="",$G1897=""),"",MAX(0,IF($H1897="",TODAY(),$H1897)-$G1897))</f>
        <v/>
      </c>
    </row>
    <row r="1898">
      <c r="A1898" s="17" t="n"/>
      <c r="C1898" s="20">
        <f>IF($B1898="","",IFERROR(INDEX('Equipment register'!$B$2:$B$501,MATCH($B1898,'Equipment register'!$A$2:$A$501,0)),"Not in register"))</f>
        <v/>
      </c>
      <c r="G1898" s="17" t="n"/>
      <c r="H1898" s="17" t="n"/>
      <c r="L1898" s="21">
        <f>IF($A1898="","",IF($H1898="",TODAY(),$H1898)-$A1898)</f>
        <v/>
      </c>
      <c r="M1898" s="20">
        <f>IF($A1898="","",IF($H1898&lt;&gt;"","Returned",IF(AND($G1898&lt;&gt;"",TODAY()&gt;$G1898),"Overdue","Out")))</f>
        <v/>
      </c>
      <c r="N1898" s="21">
        <f>IF(OR($A1898="",$G1898=""),"",MAX(0,IF($H1898="",TODAY(),$H1898)-$G1898))</f>
        <v/>
      </c>
    </row>
    <row r="1899">
      <c r="A1899" s="17" t="n"/>
      <c r="C1899" s="20">
        <f>IF($B1899="","",IFERROR(INDEX('Equipment register'!$B$2:$B$501,MATCH($B1899,'Equipment register'!$A$2:$A$501,0)),"Not in register"))</f>
        <v/>
      </c>
      <c r="G1899" s="17" t="n"/>
      <c r="H1899" s="17" t="n"/>
      <c r="L1899" s="21">
        <f>IF($A1899="","",IF($H1899="",TODAY(),$H1899)-$A1899)</f>
        <v/>
      </c>
      <c r="M1899" s="20">
        <f>IF($A1899="","",IF($H1899&lt;&gt;"","Returned",IF(AND($G1899&lt;&gt;"",TODAY()&gt;$G1899),"Overdue","Out")))</f>
        <v/>
      </c>
      <c r="N1899" s="21">
        <f>IF(OR($A1899="",$G1899=""),"",MAX(0,IF($H1899="",TODAY(),$H1899)-$G1899))</f>
        <v/>
      </c>
    </row>
    <row r="1900">
      <c r="A1900" s="17" t="n"/>
      <c r="C1900" s="20">
        <f>IF($B1900="","",IFERROR(INDEX('Equipment register'!$B$2:$B$501,MATCH($B1900,'Equipment register'!$A$2:$A$501,0)),"Not in register"))</f>
        <v/>
      </c>
      <c r="G1900" s="17" t="n"/>
      <c r="H1900" s="17" t="n"/>
      <c r="L1900" s="21">
        <f>IF($A1900="","",IF($H1900="",TODAY(),$H1900)-$A1900)</f>
        <v/>
      </c>
      <c r="M1900" s="20">
        <f>IF($A1900="","",IF($H1900&lt;&gt;"","Returned",IF(AND($G1900&lt;&gt;"",TODAY()&gt;$G1900),"Overdue","Out")))</f>
        <v/>
      </c>
      <c r="N1900" s="21">
        <f>IF(OR($A1900="",$G1900=""),"",MAX(0,IF($H1900="",TODAY(),$H1900)-$G1900))</f>
        <v/>
      </c>
    </row>
    <row r="1901">
      <c r="A1901" s="17" t="n"/>
      <c r="C1901" s="20">
        <f>IF($B1901="","",IFERROR(INDEX('Equipment register'!$B$2:$B$501,MATCH($B1901,'Equipment register'!$A$2:$A$501,0)),"Not in register"))</f>
        <v/>
      </c>
      <c r="G1901" s="17" t="n"/>
      <c r="H1901" s="17" t="n"/>
      <c r="L1901" s="21">
        <f>IF($A1901="","",IF($H1901="",TODAY(),$H1901)-$A1901)</f>
        <v/>
      </c>
      <c r="M1901" s="20">
        <f>IF($A1901="","",IF($H1901&lt;&gt;"","Returned",IF(AND($G1901&lt;&gt;"",TODAY()&gt;$G1901),"Overdue","Out")))</f>
        <v/>
      </c>
      <c r="N1901" s="21">
        <f>IF(OR($A1901="",$G1901=""),"",MAX(0,IF($H1901="",TODAY(),$H1901)-$G1901))</f>
        <v/>
      </c>
    </row>
    <row r="1902">
      <c r="A1902" s="17" t="n"/>
      <c r="C1902" s="20">
        <f>IF($B1902="","",IFERROR(INDEX('Equipment register'!$B$2:$B$501,MATCH($B1902,'Equipment register'!$A$2:$A$501,0)),"Not in register"))</f>
        <v/>
      </c>
      <c r="G1902" s="17" t="n"/>
      <c r="H1902" s="17" t="n"/>
      <c r="L1902" s="21">
        <f>IF($A1902="","",IF($H1902="",TODAY(),$H1902)-$A1902)</f>
        <v/>
      </c>
      <c r="M1902" s="20">
        <f>IF($A1902="","",IF($H1902&lt;&gt;"","Returned",IF(AND($G1902&lt;&gt;"",TODAY()&gt;$G1902),"Overdue","Out")))</f>
        <v/>
      </c>
      <c r="N1902" s="21">
        <f>IF(OR($A1902="",$G1902=""),"",MAX(0,IF($H1902="",TODAY(),$H1902)-$G1902))</f>
        <v/>
      </c>
    </row>
    <row r="1903">
      <c r="A1903" s="17" t="n"/>
      <c r="C1903" s="20">
        <f>IF($B1903="","",IFERROR(INDEX('Equipment register'!$B$2:$B$501,MATCH($B1903,'Equipment register'!$A$2:$A$501,0)),"Not in register"))</f>
        <v/>
      </c>
      <c r="G1903" s="17" t="n"/>
      <c r="H1903" s="17" t="n"/>
      <c r="L1903" s="21">
        <f>IF($A1903="","",IF($H1903="",TODAY(),$H1903)-$A1903)</f>
        <v/>
      </c>
      <c r="M1903" s="20">
        <f>IF($A1903="","",IF($H1903&lt;&gt;"","Returned",IF(AND($G1903&lt;&gt;"",TODAY()&gt;$G1903),"Overdue","Out")))</f>
        <v/>
      </c>
      <c r="N1903" s="21">
        <f>IF(OR($A1903="",$G1903=""),"",MAX(0,IF($H1903="",TODAY(),$H1903)-$G1903))</f>
        <v/>
      </c>
    </row>
    <row r="1904">
      <c r="A1904" s="17" t="n"/>
      <c r="C1904" s="20">
        <f>IF($B1904="","",IFERROR(INDEX('Equipment register'!$B$2:$B$501,MATCH($B1904,'Equipment register'!$A$2:$A$501,0)),"Not in register"))</f>
        <v/>
      </c>
      <c r="G1904" s="17" t="n"/>
      <c r="H1904" s="17" t="n"/>
      <c r="L1904" s="21">
        <f>IF($A1904="","",IF($H1904="",TODAY(),$H1904)-$A1904)</f>
        <v/>
      </c>
      <c r="M1904" s="20">
        <f>IF($A1904="","",IF($H1904&lt;&gt;"","Returned",IF(AND($G1904&lt;&gt;"",TODAY()&gt;$G1904),"Overdue","Out")))</f>
        <v/>
      </c>
      <c r="N1904" s="21">
        <f>IF(OR($A1904="",$G1904=""),"",MAX(0,IF($H1904="",TODAY(),$H1904)-$G1904))</f>
        <v/>
      </c>
    </row>
    <row r="1905">
      <c r="A1905" s="17" t="n"/>
      <c r="C1905" s="20">
        <f>IF($B1905="","",IFERROR(INDEX('Equipment register'!$B$2:$B$501,MATCH($B1905,'Equipment register'!$A$2:$A$501,0)),"Not in register"))</f>
        <v/>
      </c>
      <c r="G1905" s="17" t="n"/>
      <c r="H1905" s="17" t="n"/>
      <c r="L1905" s="21">
        <f>IF($A1905="","",IF($H1905="",TODAY(),$H1905)-$A1905)</f>
        <v/>
      </c>
      <c r="M1905" s="20">
        <f>IF($A1905="","",IF($H1905&lt;&gt;"","Returned",IF(AND($G1905&lt;&gt;"",TODAY()&gt;$G1905),"Overdue","Out")))</f>
        <v/>
      </c>
      <c r="N1905" s="21">
        <f>IF(OR($A1905="",$G1905=""),"",MAX(0,IF($H1905="",TODAY(),$H1905)-$G1905))</f>
        <v/>
      </c>
    </row>
    <row r="1906">
      <c r="A1906" s="17" t="n"/>
      <c r="C1906" s="20">
        <f>IF($B1906="","",IFERROR(INDEX('Equipment register'!$B$2:$B$501,MATCH($B1906,'Equipment register'!$A$2:$A$501,0)),"Not in register"))</f>
        <v/>
      </c>
      <c r="G1906" s="17" t="n"/>
      <c r="H1906" s="17" t="n"/>
      <c r="L1906" s="21">
        <f>IF($A1906="","",IF($H1906="",TODAY(),$H1906)-$A1906)</f>
        <v/>
      </c>
      <c r="M1906" s="20">
        <f>IF($A1906="","",IF($H1906&lt;&gt;"","Returned",IF(AND($G1906&lt;&gt;"",TODAY()&gt;$G1906),"Overdue","Out")))</f>
        <v/>
      </c>
      <c r="N1906" s="21">
        <f>IF(OR($A1906="",$G1906=""),"",MAX(0,IF($H1906="",TODAY(),$H1906)-$G1906))</f>
        <v/>
      </c>
    </row>
    <row r="1907">
      <c r="A1907" s="17" t="n"/>
      <c r="C1907" s="20">
        <f>IF($B1907="","",IFERROR(INDEX('Equipment register'!$B$2:$B$501,MATCH($B1907,'Equipment register'!$A$2:$A$501,0)),"Not in register"))</f>
        <v/>
      </c>
      <c r="G1907" s="17" t="n"/>
      <c r="H1907" s="17" t="n"/>
      <c r="L1907" s="21">
        <f>IF($A1907="","",IF($H1907="",TODAY(),$H1907)-$A1907)</f>
        <v/>
      </c>
      <c r="M1907" s="20">
        <f>IF($A1907="","",IF($H1907&lt;&gt;"","Returned",IF(AND($G1907&lt;&gt;"",TODAY()&gt;$G1907),"Overdue","Out")))</f>
        <v/>
      </c>
      <c r="N1907" s="21">
        <f>IF(OR($A1907="",$G1907=""),"",MAX(0,IF($H1907="",TODAY(),$H1907)-$G1907))</f>
        <v/>
      </c>
    </row>
    <row r="1908">
      <c r="A1908" s="17" t="n"/>
      <c r="C1908" s="20">
        <f>IF($B1908="","",IFERROR(INDEX('Equipment register'!$B$2:$B$501,MATCH($B1908,'Equipment register'!$A$2:$A$501,0)),"Not in register"))</f>
        <v/>
      </c>
      <c r="G1908" s="17" t="n"/>
      <c r="H1908" s="17" t="n"/>
      <c r="L1908" s="21">
        <f>IF($A1908="","",IF($H1908="",TODAY(),$H1908)-$A1908)</f>
        <v/>
      </c>
      <c r="M1908" s="20">
        <f>IF($A1908="","",IF($H1908&lt;&gt;"","Returned",IF(AND($G1908&lt;&gt;"",TODAY()&gt;$G1908),"Overdue","Out")))</f>
        <v/>
      </c>
      <c r="N1908" s="21">
        <f>IF(OR($A1908="",$G1908=""),"",MAX(0,IF($H1908="",TODAY(),$H1908)-$G1908))</f>
        <v/>
      </c>
    </row>
    <row r="1909">
      <c r="A1909" s="17" t="n"/>
      <c r="C1909" s="20">
        <f>IF($B1909="","",IFERROR(INDEX('Equipment register'!$B$2:$B$501,MATCH($B1909,'Equipment register'!$A$2:$A$501,0)),"Not in register"))</f>
        <v/>
      </c>
      <c r="G1909" s="17" t="n"/>
      <c r="H1909" s="17" t="n"/>
      <c r="L1909" s="21">
        <f>IF($A1909="","",IF($H1909="",TODAY(),$H1909)-$A1909)</f>
        <v/>
      </c>
      <c r="M1909" s="20">
        <f>IF($A1909="","",IF($H1909&lt;&gt;"","Returned",IF(AND($G1909&lt;&gt;"",TODAY()&gt;$G1909),"Overdue","Out")))</f>
        <v/>
      </c>
      <c r="N1909" s="21">
        <f>IF(OR($A1909="",$G1909=""),"",MAX(0,IF($H1909="",TODAY(),$H1909)-$G1909))</f>
        <v/>
      </c>
    </row>
    <row r="1910">
      <c r="A1910" s="17" t="n"/>
      <c r="C1910" s="20">
        <f>IF($B1910="","",IFERROR(INDEX('Equipment register'!$B$2:$B$501,MATCH($B1910,'Equipment register'!$A$2:$A$501,0)),"Not in register"))</f>
        <v/>
      </c>
      <c r="G1910" s="17" t="n"/>
      <c r="H1910" s="17" t="n"/>
      <c r="L1910" s="21">
        <f>IF($A1910="","",IF($H1910="",TODAY(),$H1910)-$A1910)</f>
        <v/>
      </c>
      <c r="M1910" s="20">
        <f>IF($A1910="","",IF($H1910&lt;&gt;"","Returned",IF(AND($G1910&lt;&gt;"",TODAY()&gt;$G1910),"Overdue","Out")))</f>
        <v/>
      </c>
      <c r="N1910" s="21">
        <f>IF(OR($A1910="",$G1910=""),"",MAX(0,IF($H1910="",TODAY(),$H1910)-$G1910))</f>
        <v/>
      </c>
    </row>
    <row r="1911">
      <c r="A1911" s="17" t="n"/>
      <c r="C1911" s="20">
        <f>IF($B1911="","",IFERROR(INDEX('Equipment register'!$B$2:$B$501,MATCH($B1911,'Equipment register'!$A$2:$A$501,0)),"Not in register"))</f>
        <v/>
      </c>
      <c r="G1911" s="17" t="n"/>
      <c r="H1911" s="17" t="n"/>
      <c r="L1911" s="21">
        <f>IF($A1911="","",IF($H1911="",TODAY(),$H1911)-$A1911)</f>
        <v/>
      </c>
      <c r="M1911" s="20">
        <f>IF($A1911="","",IF($H1911&lt;&gt;"","Returned",IF(AND($G1911&lt;&gt;"",TODAY()&gt;$G1911),"Overdue","Out")))</f>
        <v/>
      </c>
      <c r="N1911" s="21">
        <f>IF(OR($A1911="",$G1911=""),"",MAX(0,IF($H1911="",TODAY(),$H1911)-$G1911))</f>
        <v/>
      </c>
    </row>
    <row r="1912">
      <c r="A1912" s="17" t="n"/>
      <c r="C1912" s="20">
        <f>IF($B1912="","",IFERROR(INDEX('Equipment register'!$B$2:$B$501,MATCH($B1912,'Equipment register'!$A$2:$A$501,0)),"Not in register"))</f>
        <v/>
      </c>
      <c r="G1912" s="17" t="n"/>
      <c r="H1912" s="17" t="n"/>
      <c r="L1912" s="21">
        <f>IF($A1912="","",IF($H1912="",TODAY(),$H1912)-$A1912)</f>
        <v/>
      </c>
      <c r="M1912" s="20">
        <f>IF($A1912="","",IF($H1912&lt;&gt;"","Returned",IF(AND($G1912&lt;&gt;"",TODAY()&gt;$G1912),"Overdue","Out")))</f>
        <v/>
      </c>
      <c r="N1912" s="21">
        <f>IF(OR($A1912="",$G1912=""),"",MAX(0,IF($H1912="",TODAY(),$H1912)-$G1912))</f>
        <v/>
      </c>
    </row>
    <row r="1913">
      <c r="A1913" s="17" t="n"/>
      <c r="C1913" s="20">
        <f>IF($B1913="","",IFERROR(INDEX('Equipment register'!$B$2:$B$501,MATCH($B1913,'Equipment register'!$A$2:$A$501,0)),"Not in register"))</f>
        <v/>
      </c>
      <c r="G1913" s="17" t="n"/>
      <c r="H1913" s="17" t="n"/>
      <c r="L1913" s="21">
        <f>IF($A1913="","",IF($H1913="",TODAY(),$H1913)-$A1913)</f>
        <v/>
      </c>
      <c r="M1913" s="20">
        <f>IF($A1913="","",IF($H1913&lt;&gt;"","Returned",IF(AND($G1913&lt;&gt;"",TODAY()&gt;$G1913),"Overdue","Out")))</f>
        <v/>
      </c>
      <c r="N1913" s="21">
        <f>IF(OR($A1913="",$G1913=""),"",MAX(0,IF($H1913="",TODAY(),$H1913)-$G1913))</f>
        <v/>
      </c>
    </row>
    <row r="1914">
      <c r="A1914" s="17" t="n"/>
      <c r="C1914" s="20">
        <f>IF($B1914="","",IFERROR(INDEX('Equipment register'!$B$2:$B$501,MATCH($B1914,'Equipment register'!$A$2:$A$501,0)),"Not in register"))</f>
        <v/>
      </c>
      <c r="G1914" s="17" t="n"/>
      <c r="H1914" s="17" t="n"/>
      <c r="L1914" s="21">
        <f>IF($A1914="","",IF($H1914="",TODAY(),$H1914)-$A1914)</f>
        <v/>
      </c>
      <c r="M1914" s="20">
        <f>IF($A1914="","",IF($H1914&lt;&gt;"","Returned",IF(AND($G1914&lt;&gt;"",TODAY()&gt;$G1914),"Overdue","Out")))</f>
        <v/>
      </c>
      <c r="N1914" s="21">
        <f>IF(OR($A1914="",$G1914=""),"",MAX(0,IF($H1914="",TODAY(),$H1914)-$G1914))</f>
        <v/>
      </c>
    </row>
    <row r="1915">
      <c r="A1915" s="17" t="n"/>
      <c r="C1915" s="20">
        <f>IF($B1915="","",IFERROR(INDEX('Equipment register'!$B$2:$B$501,MATCH($B1915,'Equipment register'!$A$2:$A$501,0)),"Not in register"))</f>
        <v/>
      </c>
      <c r="G1915" s="17" t="n"/>
      <c r="H1915" s="17" t="n"/>
      <c r="L1915" s="21">
        <f>IF($A1915="","",IF($H1915="",TODAY(),$H1915)-$A1915)</f>
        <v/>
      </c>
      <c r="M1915" s="20">
        <f>IF($A1915="","",IF($H1915&lt;&gt;"","Returned",IF(AND($G1915&lt;&gt;"",TODAY()&gt;$G1915),"Overdue","Out")))</f>
        <v/>
      </c>
      <c r="N1915" s="21">
        <f>IF(OR($A1915="",$G1915=""),"",MAX(0,IF($H1915="",TODAY(),$H1915)-$G1915))</f>
        <v/>
      </c>
    </row>
    <row r="1916">
      <c r="A1916" s="17" t="n"/>
      <c r="C1916" s="20">
        <f>IF($B1916="","",IFERROR(INDEX('Equipment register'!$B$2:$B$501,MATCH($B1916,'Equipment register'!$A$2:$A$501,0)),"Not in register"))</f>
        <v/>
      </c>
      <c r="G1916" s="17" t="n"/>
      <c r="H1916" s="17" t="n"/>
      <c r="L1916" s="21">
        <f>IF($A1916="","",IF($H1916="",TODAY(),$H1916)-$A1916)</f>
        <v/>
      </c>
      <c r="M1916" s="20">
        <f>IF($A1916="","",IF($H1916&lt;&gt;"","Returned",IF(AND($G1916&lt;&gt;"",TODAY()&gt;$G1916),"Overdue","Out")))</f>
        <v/>
      </c>
      <c r="N1916" s="21">
        <f>IF(OR($A1916="",$G1916=""),"",MAX(0,IF($H1916="",TODAY(),$H1916)-$G1916))</f>
        <v/>
      </c>
    </row>
    <row r="1917">
      <c r="A1917" s="17" t="n"/>
      <c r="C1917" s="20">
        <f>IF($B1917="","",IFERROR(INDEX('Equipment register'!$B$2:$B$501,MATCH($B1917,'Equipment register'!$A$2:$A$501,0)),"Not in register"))</f>
        <v/>
      </c>
      <c r="G1917" s="17" t="n"/>
      <c r="H1917" s="17" t="n"/>
      <c r="L1917" s="21">
        <f>IF($A1917="","",IF($H1917="",TODAY(),$H1917)-$A1917)</f>
        <v/>
      </c>
      <c r="M1917" s="20">
        <f>IF($A1917="","",IF($H1917&lt;&gt;"","Returned",IF(AND($G1917&lt;&gt;"",TODAY()&gt;$G1917),"Overdue","Out")))</f>
        <v/>
      </c>
      <c r="N1917" s="21">
        <f>IF(OR($A1917="",$G1917=""),"",MAX(0,IF($H1917="",TODAY(),$H1917)-$G1917))</f>
        <v/>
      </c>
    </row>
    <row r="1918">
      <c r="A1918" s="17" t="n"/>
      <c r="C1918" s="20">
        <f>IF($B1918="","",IFERROR(INDEX('Equipment register'!$B$2:$B$501,MATCH($B1918,'Equipment register'!$A$2:$A$501,0)),"Not in register"))</f>
        <v/>
      </c>
      <c r="G1918" s="17" t="n"/>
      <c r="H1918" s="17" t="n"/>
      <c r="L1918" s="21">
        <f>IF($A1918="","",IF($H1918="",TODAY(),$H1918)-$A1918)</f>
        <v/>
      </c>
      <c r="M1918" s="20">
        <f>IF($A1918="","",IF($H1918&lt;&gt;"","Returned",IF(AND($G1918&lt;&gt;"",TODAY()&gt;$G1918),"Overdue","Out")))</f>
        <v/>
      </c>
      <c r="N1918" s="21">
        <f>IF(OR($A1918="",$G1918=""),"",MAX(0,IF($H1918="",TODAY(),$H1918)-$G1918))</f>
        <v/>
      </c>
    </row>
    <row r="1919">
      <c r="A1919" s="17" t="n"/>
      <c r="C1919" s="20">
        <f>IF($B1919="","",IFERROR(INDEX('Equipment register'!$B$2:$B$501,MATCH($B1919,'Equipment register'!$A$2:$A$501,0)),"Not in register"))</f>
        <v/>
      </c>
      <c r="G1919" s="17" t="n"/>
      <c r="H1919" s="17" t="n"/>
      <c r="L1919" s="21">
        <f>IF($A1919="","",IF($H1919="",TODAY(),$H1919)-$A1919)</f>
        <v/>
      </c>
      <c r="M1919" s="20">
        <f>IF($A1919="","",IF($H1919&lt;&gt;"","Returned",IF(AND($G1919&lt;&gt;"",TODAY()&gt;$G1919),"Overdue","Out")))</f>
        <v/>
      </c>
      <c r="N1919" s="21">
        <f>IF(OR($A1919="",$G1919=""),"",MAX(0,IF($H1919="",TODAY(),$H1919)-$G1919))</f>
        <v/>
      </c>
    </row>
    <row r="1920">
      <c r="A1920" s="17" t="n"/>
      <c r="C1920" s="20">
        <f>IF($B1920="","",IFERROR(INDEX('Equipment register'!$B$2:$B$501,MATCH($B1920,'Equipment register'!$A$2:$A$501,0)),"Not in register"))</f>
        <v/>
      </c>
      <c r="G1920" s="17" t="n"/>
      <c r="H1920" s="17" t="n"/>
      <c r="L1920" s="21">
        <f>IF($A1920="","",IF($H1920="",TODAY(),$H1920)-$A1920)</f>
        <v/>
      </c>
      <c r="M1920" s="20">
        <f>IF($A1920="","",IF($H1920&lt;&gt;"","Returned",IF(AND($G1920&lt;&gt;"",TODAY()&gt;$G1920),"Overdue","Out")))</f>
        <v/>
      </c>
      <c r="N1920" s="21">
        <f>IF(OR($A1920="",$G1920=""),"",MAX(0,IF($H1920="",TODAY(),$H1920)-$G1920))</f>
        <v/>
      </c>
    </row>
    <row r="1921">
      <c r="A1921" s="17" t="n"/>
      <c r="C1921" s="20">
        <f>IF($B1921="","",IFERROR(INDEX('Equipment register'!$B$2:$B$501,MATCH($B1921,'Equipment register'!$A$2:$A$501,0)),"Not in register"))</f>
        <v/>
      </c>
      <c r="G1921" s="17" t="n"/>
      <c r="H1921" s="17" t="n"/>
      <c r="L1921" s="21">
        <f>IF($A1921="","",IF($H1921="",TODAY(),$H1921)-$A1921)</f>
        <v/>
      </c>
      <c r="M1921" s="20">
        <f>IF($A1921="","",IF($H1921&lt;&gt;"","Returned",IF(AND($G1921&lt;&gt;"",TODAY()&gt;$G1921),"Overdue","Out")))</f>
        <v/>
      </c>
      <c r="N1921" s="21">
        <f>IF(OR($A1921="",$G1921=""),"",MAX(0,IF($H1921="",TODAY(),$H1921)-$G1921))</f>
        <v/>
      </c>
    </row>
    <row r="1922">
      <c r="A1922" s="17" t="n"/>
      <c r="C1922" s="20">
        <f>IF($B1922="","",IFERROR(INDEX('Equipment register'!$B$2:$B$501,MATCH($B1922,'Equipment register'!$A$2:$A$501,0)),"Not in register"))</f>
        <v/>
      </c>
      <c r="G1922" s="17" t="n"/>
      <c r="H1922" s="17" t="n"/>
      <c r="L1922" s="21">
        <f>IF($A1922="","",IF($H1922="",TODAY(),$H1922)-$A1922)</f>
        <v/>
      </c>
      <c r="M1922" s="20">
        <f>IF($A1922="","",IF($H1922&lt;&gt;"","Returned",IF(AND($G1922&lt;&gt;"",TODAY()&gt;$G1922),"Overdue","Out")))</f>
        <v/>
      </c>
      <c r="N1922" s="21">
        <f>IF(OR($A1922="",$G1922=""),"",MAX(0,IF($H1922="",TODAY(),$H1922)-$G1922))</f>
        <v/>
      </c>
    </row>
    <row r="1923">
      <c r="A1923" s="17" t="n"/>
      <c r="C1923" s="20">
        <f>IF($B1923="","",IFERROR(INDEX('Equipment register'!$B$2:$B$501,MATCH($B1923,'Equipment register'!$A$2:$A$501,0)),"Not in register"))</f>
        <v/>
      </c>
      <c r="G1923" s="17" t="n"/>
      <c r="H1923" s="17" t="n"/>
      <c r="L1923" s="21">
        <f>IF($A1923="","",IF($H1923="",TODAY(),$H1923)-$A1923)</f>
        <v/>
      </c>
      <c r="M1923" s="20">
        <f>IF($A1923="","",IF($H1923&lt;&gt;"","Returned",IF(AND($G1923&lt;&gt;"",TODAY()&gt;$G1923),"Overdue","Out")))</f>
        <v/>
      </c>
      <c r="N1923" s="21">
        <f>IF(OR($A1923="",$G1923=""),"",MAX(0,IF($H1923="",TODAY(),$H1923)-$G1923))</f>
        <v/>
      </c>
    </row>
    <row r="1924">
      <c r="A1924" s="17" t="n"/>
      <c r="C1924" s="20">
        <f>IF($B1924="","",IFERROR(INDEX('Equipment register'!$B$2:$B$501,MATCH($B1924,'Equipment register'!$A$2:$A$501,0)),"Not in register"))</f>
        <v/>
      </c>
      <c r="G1924" s="17" t="n"/>
      <c r="H1924" s="17" t="n"/>
      <c r="L1924" s="21">
        <f>IF($A1924="","",IF($H1924="",TODAY(),$H1924)-$A1924)</f>
        <v/>
      </c>
      <c r="M1924" s="20">
        <f>IF($A1924="","",IF($H1924&lt;&gt;"","Returned",IF(AND($G1924&lt;&gt;"",TODAY()&gt;$G1924),"Overdue","Out")))</f>
        <v/>
      </c>
      <c r="N1924" s="21">
        <f>IF(OR($A1924="",$G1924=""),"",MAX(0,IF($H1924="",TODAY(),$H1924)-$G1924))</f>
        <v/>
      </c>
    </row>
    <row r="1925">
      <c r="A1925" s="17" t="n"/>
      <c r="C1925" s="20">
        <f>IF($B1925="","",IFERROR(INDEX('Equipment register'!$B$2:$B$501,MATCH($B1925,'Equipment register'!$A$2:$A$501,0)),"Not in register"))</f>
        <v/>
      </c>
      <c r="G1925" s="17" t="n"/>
      <c r="H1925" s="17" t="n"/>
      <c r="L1925" s="21">
        <f>IF($A1925="","",IF($H1925="",TODAY(),$H1925)-$A1925)</f>
        <v/>
      </c>
      <c r="M1925" s="20">
        <f>IF($A1925="","",IF($H1925&lt;&gt;"","Returned",IF(AND($G1925&lt;&gt;"",TODAY()&gt;$G1925),"Overdue","Out")))</f>
        <v/>
      </c>
      <c r="N1925" s="21">
        <f>IF(OR($A1925="",$G1925=""),"",MAX(0,IF($H1925="",TODAY(),$H1925)-$G1925))</f>
        <v/>
      </c>
    </row>
    <row r="1926">
      <c r="A1926" s="17" t="n"/>
      <c r="C1926" s="20">
        <f>IF($B1926="","",IFERROR(INDEX('Equipment register'!$B$2:$B$501,MATCH($B1926,'Equipment register'!$A$2:$A$501,0)),"Not in register"))</f>
        <v/>
      </c>
      <c r="G1926" s="17" t="n"/>
      <c r="H1926" s="17" t="n"/>
      <c r="L1926" s="21">
        <f>IF($A1926="","",IF($H1926="",TODAY(),$H1926)-$A1926)</f>
        <v/>
      </c>
      <c r="M1926" s="20">
        <f>IF($A1926="","",IF($H1926&lt;&gt;"","Returned",IF(AND($G1926&lt;&gt;"",TODAY()&gt;$G1926),"Overdue","Out")))</f>
        <v/>
      </c>
      <c r="N1926" s="21">
        <f>IF(OR($A1926="",$G1926=""),"",MAX(0,IF($H1926="",TODAY(),$H1926)-$G1926))</f>
        <v/>
      </c>
    </row>
    <row r="1927">
      <c r="A1927" s="17" t="n"/>
      <c r="C1927" s="20">
        <f>IF($B1927="","",IFERROR(INDEX('Equipment register'!$B$2:$B$501,MATCH($B1927,'Equipment register'!$A$2:$A$501,0)),"Not in register"))</f>
        <v/>
      </c>
      <c r="G1927" s="17" t="n"/>
      <c r="H1927" s="17" t="n"/>
      <c r="L1927" s="21">
        <f>IF($A1927="","",IF($H1927="",TODAY(),$H1927)-$A1927)</f>
        <v/>
      </c>
      <c r="M1927" s="20">
        <f>IF($A1927="","",IF($H1927&lt;&gt;"","Returned",IF(AND($G1927&lt;&gt;"",TODAY()&gt;$G1927),"Overdue","Out")))</f>
        <v/>
      </c>
      <c r="N1927" s="21">
        <f>IF(OR($A1927="",$G1927=""),"",MAX(0,IF($H1927="",TODAY(),$H1927)-$G1927))</f>
        <v/>
      </c>
    </row>
    <row r="1928">
      <c r="A1928" s="17" t="n"/>
      <c r="C1928" s="20">
        <f>IF($B1928="","",IFERROR(INDEX('Equipment register'!$B$2:$B$501,MATCH($B1928,'Equipment register'!$A$2:$A$501,0)),"Not in register"))</f>
        <v/>
      </c>
      <c r="G1928" s="17" t="n"/>
      <c r="H1928" s="17" t="n"/>
      <c r="L1928" s="21">
        <f>IF($A1928="","",IF($H1928="",TODAY(),$H1928)-$A1928)</f>
        <v/>
      </c>
      <c r="M1928" s="20">
        <f>IF($A1928="","",IF($H1928&lt;&gt;"","Returned",IF(AND($G1928&lt;&gt;"",TODAY()&gt;$G1928),"Overdue","Out")))</f>
        <v/>
      </c>
      <c r="N1928" s="21">
        <f>IF(OR($A1928="",$G1928=""),"",MAX(0,IF($H1928="",TODAY(),$H1928)-$G1928))</f>
        <v/>
      </c>
    </row>
    <row r="1929">
      <c r="A1929" s="17" t="n"/>
      <c r="C1929" s="20">
        <f>IF($B1929="","",IFERROR(INDEX('Equipment register'!$B$2:$B$501,MATCH($B1929,'Equipment register'!$A$2:$A$501,0)),"Not in register"))</f>
        <v/>
      </c>
      <c r="G1929" s="17" t="n"/>
      <c r="H1929" s="17" t="n"/>
      <c r="L1929" s="21">
        <f>IF($A1929="","",IF($H1929="",TODAY(),$H1929)-$A1929)</f>
        <v/>
      </c>
      <c r="M1929" s="20">
        <f>IF($A1929="","",IF($H1929&lt;&gt;"","Returned",IF(AND($G1929&lt;&gt;"",TODAY()&gt;$G1929),"Overdue","Out")))</f>
        <v/>
      </c>
      <c r="N1929" s="21">
        <f>IF(OR($A1929="",$G1929=""),"",MAX(0,IF($H1929="",TODAY(),$H1929)-$G1929))</f>
        <v/>
      </c>
    </row>
    <row r="1930">
      <c r="A1930" s="17" t="n"/>
      <c r="C1930" s="20">
        <f>IF($B1930="","",IFERROR(INDEX('Equipment register'!$B$2:$B$501,MATCH($B1930,'Equipment register'!$A$2:$A$501,0)),"Not in register"))</f>
        <v/>
      </c>
      <c r="G1930" s="17" t="n"/>
      <c r="H1930" s="17" t="n"/>
      <c r="L1930" s="21">
        <f>IF($A1930="","",IF($H1930="",TODAY(),$H1930)-$A1930)</f>
        <v/>
      </c>
      <c r="M1930" s="20">
        <f>IF($A1930="","",IF($H1930&lt;&gt;"","Returned",IF(AND($G1930&lt;&gt;"",TODAY()&gt;$G1930),"Overdue","Out")))</f>
        <v/>
      </c>
      <c r="N1930" s="21">
        <f>IF(OR($A1930="",$G1930=""),"",MAX(0,IF($H1930="",TODAY(),$H1930)-$G1930))</f>
        <v/>
      </c>
    </row>
    <row r="1931">
      <c r="A1931" s="17" t="n"/>
      <c r="C1931" s="20">
        <f>IF($B1931="","",IFERROR(INDEX('Equipment register'!$B$2:$B$501,MATCH($B1931,'Equipment register'!$A$2:$A$501,0)),"Not in register"))</f>
        <v/>
      </c>
      <c r="G1931" s="17" t="n"/>
      <c r="H1931" s="17" t="n"/>
      <c r="L1931" s="21">
        <f>IF($A1931="","",IF($H1931="",TODAY(),$H1931)-$A1931)</f>
        <v/>
      </c>
      <c r="M1931" s="20">
        <f>IF($A1931="","",IF($H1931&lt;&gt;"","Returned",IF(AND($G1931&lt;&gt;"",TODAY()&gt;$G1931),"Overdue","Out")))</f>
        <v/>
      </c>
      <c r="N1931" s="21">
        <f>IF(OR($A1931="",$G1931=""),"",MAX(0,IF($H1931="",TODAY(),$H1931)-$G1931))</f>
        <v/>
      </c>
    </row>
    <row r="1932">
      <c r="A1932" s="17" t="n"/>
      <c r="C1932" s="20">
        <f>IF($B1932="","",IFERROR(INDEX('Equipment register'!$B$2:$B$501,MATCH($B1932,'Equipment register'!$A$2:$A$501,0)),"Not in register"))</f>
        <v/>
      </c>
      <c r="G1932" s="17" t="n"/>
      <c r="H1932" s="17" t="n"/>
      <c r="L1932" s="21">
        <f>IF($A1932="","",IF($H1932="",TODAY(),$H1932)-$A1932)</f>
        <v/>
      </c>
      <c r="M1932" s="20">
        <f>IF($A1932="","",IF($H1932&lt;&gt;"","Returned",IF(AND($G1932&lt;&gt;"",TODAY()&gt;$G1932),"Overdue","Out")))</f>
        <v/>
      </c>
      <c r="N1932" s="21">
        <f>IF(OR($A1932="",$G1932=""),"",MAX(0,IF($H1932="",TODAY(),$H1932)-$G1932))</f>
        <v/>
      </c>
    </row>
    <row r="1933">
      <c r="A1933" s="17" t="n"/>
      <c r="C1933" s="20">
        <f>IF($B1933="","",IFERROR(INDEX('Equipment register'!$B$2:$B$501,MATCH($B1933,'Equipment register'!$A$2:$A$501,0)),"Not in register"))</f>
        <v/>
      </c>
      <c r="G1933" s="17" t="n"/>
      <c r="H1933" s="17" t="n"/>
      <c r="L1933" s="21">
        <f>IF($A1933="","",IF($H1933="",TODAY(),$H1933)-$A1933)</f>
        <v/>
      </c>
      <c r="M1933" s="20">
        <f>IF($A1933="","",IF($H1933&lt;&gt;"","Returned",IF(AND($G1933&lt;&gt;"",TODAY()&gt;$G1933),"Overdue","Out")))</f>
        <v/>
      </c>
      <c r="N1933" s="21">
        <f>IF(OR($A1933="",$G1933=""),"",MAX(0,IF($H1933="",TODAY(),$H1933)-$G1933))</f>
        <v/>
      </c>
    </row>
    <row r="1934">
      <c r="A1934" s="17" t="n"/>
      <c r="C1934" s="20">
        <f>IF($B1934="","",IFERROR(INDEX('Equipment register'!$B$2:$B$501,MATCH($B1934,'Equipment register'!$A$2:$A$501,0)),"Not in register"))</f>
        <v/>
      </c>
      <c r="G1934" s="17" t="n"/>
      <c r="H1934" s="17" t="n"/>
      <c r="L1934" s="21">
        <f>IF($A1934="","",IF($H1934="",TODAY(),$H1934)-$A1934)</f>
        <v/>
      </c>
      <c r="M1934" s="20">
        <f>IF($A1934="","",IF($H1934&lt;&gt;"","Returned",IF(AND($G1934&lt;&gt;"",TODAY()&gt;$G1934),"Overdue","Out")))</f>
        <v/>
      </c>
      <c r="N1934" s="21">
        <f>IF(OR($A1934="",$G1934=""),"",MAX(0,IF($H1934="",TODAY(),$H1934)-$G1934))</f>
        <v/>
      </c>
    </row>
    <row r="1935">
      <c r="A1935" s="17" t="n"/>
      <c r="C1935" s="20">
        <f>IF($B1935="","",IFERROR(INDEX('Equipment register'!$B$2:$B$501,MATCH($B1935,'Equipment register'!$A$2:$A$501,0)),"Not in register"))</f>
        <v/>
      </c>
      <c r="G1935" s="17" t="n"/>
      <c r="H1935" s="17" t="n"/>
      <c r="L1935" s="21">
        <f>IF($A1935="","",IF($H1935="",TODAY(),$H1935)-$A1935)</f>
        <v/>
      </c>
      <c r="M1935" s="20">
        <f>IF($A1935="","",IF($H1935&lt;&gt;"","Returned",IF(AND($G1935&lt;&gt;"",TODAY()&gt;$G1935),"Overdue","Out")))</f>
        <v/>
      </c>
      <c r="N1935" s="21">
        <f>IF(OR($A1935="",$G1935=""),"",MAX(0,IF($H1935="",TODAY(),$H1935)-$G1935))</f>
        <v/>
      </c>
    </row>
    <row r="1936">
      <c r="A1936" s="17" t="n"/>
      <c r="C1936" s="20">
        <f>IF($B1936="","",IFERROR(INDEX('Equipment register'!$B$2:$B$501,MATCH($B1936,'Equipment register'!$A$2:$A$501,0)),"Not in register"))</f>
        <v/>
      </c>
      <c r="G1936" s="17" t="n"/>
      <c r="H1936" s="17" t="n"/>
      <c r="L1936" s="21">
        <f>IF($A1936="","",IF($H1936="",TODAY(),$H1936)-$A1936)</f>
        <v/>
      </c>
      <c r="M1936" s="20">
        <f>IF($A1936="","",IF($H1936&lt;&gt;"","Returned",IF(AND($G1936&lt;&gt;"",TODAY()&gt;$G1936),"Overdue","Out")))</f>
        <v/>
      </c>
      <c r="N1936" s="21">
        <f>IF(OR($A1936="",$G1936=""),"",MAX(0,IF($H1936="",TODAY(),$H1936)-$G1936))</f>
        <v/>
      </c>
    </row>
    <row r="1937">
      <c r="A1937" s="17" t="n"/>
      <c r="C1937" s="20">
        <f>IF($B1937="","",IFERROR(INDEX('Equipment register'!$B$2:$B$501,MATCH($B1937,'Equipment register'!$A$2:$A$501,0)),"Not in register"))</f>
        <v/>
      </c>
      <c r="G1937" s="17" t="n"/>
      <c r="H1937" s="17" t="n"/>
      <c r="L1937" s="21">
        <f>IF($A1937="","",IF($H1937="",TODAY(),$H1937)-$A1937)</f>
        <v/>
      </c>
      <c r="M1937" s="20">
        <f>IF($A1937="","",IF($H1937&lt;&gt;"","Returned",IF(AND($G1937&lt;&gt;"",TODAY()&gt;$G1937),"Overdue","Out")))</f>
        <v/>
      </c>
      <c r="N1937" s="21">
        <f>IF(OR($A1937="",$G1937=""),"",MAX(0,IF($H1937="",TODAY(),$H1937)-$G1937))</f>
        <v/>
      </c>
    </row>
    <row r="1938">
      <c r="A1938" s="17" t="n"/>
      <c r="C1938" s="20">
        <f>IF($B1938="","",IFERROR(INDEX('Equipment register'!$B$2:$B$501,MATCH($B1938,'Equipment register'!$A$2:$A$501,0)),"Not in register"))</f>
        <v/>
      </c>
      <c r="G1938" s="17" t="n"/>
      <c r="H1938" s="17" t="n"/>
      <c r="L1938" s="21">
        <f>IF($A1938="","",IF($H1938="",TODAY(),$H1938)-$A1938)</f>
        <v/>
      </c>
      <c r="M1938" s="20">
        <f>IF($A1938="","",IF($H1938&lt;&gt;"","Returned",IF(AND($G1938&lt;&gt;"",TODAY()&gt;$G1938),"Overdue","Out")))</f>
        <v/>
      </c>
      <c r="N1938" s="21">
        <f>IF(OR($A1938="",$G1938=""),"",MAX(0,IF($H1938="",TODAY(),$H1938)-$G1938))</f>
        <v/>
      </c>
    </row>
    <row r="1939">
      <c r="A1939" s="17" t="n"/>
      <c r="C1939" s="20">
        <f>IF($B1939="","",IFERROR(INDEX('Equipment register'!$B$2:$B$501,MATCH($B1939,'Equipment register'!$A$2:$A$501,0)),"Not in register"))</f>
        <v/>
      </c>
      <c r="G1939" s="17" t="n"/>
      <c r="H1939" s="17" t="n"/>
      <c r="L1939" s="21">
        <f>IF($A1939="","",IF($H1939="",TODAY(),$H1939)-$A1939)</f>
        <v/>
      </c>
      <c r="M1939" s="20">
        <f>IF($A1939="","",IF($H1939&lt;&gt;"","Returned",IF(AND($G1939&lt;&gt;"",TODAY()&gt;$G1939),"Overdue","Out")))</f>
        <v/>
      </c>
      <c r="N1939" s="21">
        <f>IF(OR($A1939="",$G1939=""),"",MAX(0,IF($H1939="",TODAY(),$H1939)-$G1939))</f>
        <v/>
      </c>
    </row>
    <row r="1940">
      <c r="A1940" s="17" t="n"/>
      <c r="C1940" s="20">
        <f>IF($B1940="","",IFERROR(INDEX('Equipment register'!$B$2:$B$501,MATCH($B1940,'Equipment register'!$A$2:$A$501,0)),"Not in register"))</f>
        <v/>
      </c>
      <c r="G1940" s="17" t="n"/>
      <c r="H1940" s="17" t="n"/>
      <c r="L1940" s="21">
        <f>IF($A1940="","",IF($H1940="",TODAY(),$H1940)-$A1940)</f>
        <v/>
      </c>
      <c r="M1940" s="20">
        <f>IF($A1940="","",IF($H1940&lt;&gt;"","Returned",IF(AND($G1940&lt;&gt;"",TODAY()&gt;$G1940),"Overdue","Out")))</f>
        <v/>
      </c>
      <c r="N1940" s="21">
        <f>IF(OR($A1940="",$G1940=""),"",MAX(0,IF($H1940="",TODAY(),$H1940)-$G1940))</f>
        <v/>
      </c>
    </row>
    <row r="1941">
      <c r="A1941" s="17" t="n"/>
      <c r="C1941" s="20">
        <f>IF($B1941="","",IFERROR(INDEX('Equipment register'!$B$2:$B$501,MATCH($B1941,'Equipment register'!$A$2:$A$501,0)),"Not in register"))</f>
        <v/>
      </c>
      <c r="G1941" s="17" t="n"/>
      <c r="H1941" s="17" t="n"/>
      <c r="L1941" s="21">
        <f>IF($A1941="","",IF($H1941="",TODAY(),$H1941)-$A1941)</f>
        <v/>
      </c>
      <c r="M1941" s="20">
        <f>IF($A1941="","",IF($H1941&lt;&gt;"","Returned",IF(AND($G1941&lt;&gt;"",TODAY()&gt;$G1941),"Overdue","Out")))</f>
        <v/>
      </c>
      <c r="N1941" s="21">
        <f>IF(OR($A1941="",$G1941=""),"",MAX(0,IF($H1941="",TODAY(),$H1941)-$G1941))</f>
        <v/>
      </c>
    </row>
    <row r="1942">
      <c r="A1942" s="17" t="n"/>
      <c r="C1942" s="20">
        <f>IF($B1942="","",IFERROR(INDEX('Equipment register'!$B$2:$B$501,MATCH($B1942,'Equipment register'!$A$2:$A$501,0)),"Not in register"))</f>
        <v/>
      </c>
      <c r="G1942" s="17" t="n"/>
      <c r="H1942" s="17" t="n"/>
      <c r="L1942" s="21">
        <f>IF($A1942="","",IF($H1942="",TODAY(),$H1942)-$A1942)</f>
        <v/>
      </c>
      <c r="M1942" s="20">
        <f>IF($A1942="","",IF($H1942&lt;&gt;"","Returned",IF(AND($G1942&lt;&gt;"",TODAY()&gt;$G1942),"Overdue","Out")))</f>
        <v/>
      </c>
      <c r="N1942" s="21">
        <f>IF(OR($A1942="",$G1942=""),"",MAX(0,IF($H1942="",TODAY(),$H1942)-$G1942))</f>
        <v/>
      </c>
    </row>
    <row r="1943">
      <c r="A1943" s="17" t="n"/>
      <c r="C1943" s="20">
        <f>IF($B1943="","",IFERROR(INDEX('Equipment register'!$B$2:$B$501,MATCH($B1943,'Equipment register'!$A$2:$A$501,0)),"Not in register"))</f>
        <v/>
      </c>
      <c r="G1943" s="17" t="n"/>
      <c r="H1943" s="17" t="n"/>
      <c r="L1943" s="21">
        <f>IF($A1943="","",IF($H1943="",TODAY(),$H1943)-$A1943)</f>
        <v/>
      </c>
      <c r="M1943" s="20">
        <f>IF($A1943="","",IF($H1943&lt;&gt;"","Returned",IF(AND($G1943&lt;&gt;"",TODAY()&gt;$G1943),"Overdue","Out")))</f>
        <v/>
      </c>
      <c r="N1943" s="21">
        <f>IF(OR($A1943="",$G1943=""),"",MAX(0,IF($H1943="",TODAY(),$H1943)-$G1943))</f>
        <v/>
      </c>
    </row>
    <row r="1944">
      <c r="A1944" s="17" t="n"/>
      <c r="C1944" s="20">
        <f>IF($B1944="","",IFERROR(INDEX('Equipment register'!$B$2:$B$501,MATCH($B1944,'Equipment register'!$A$2:$A$501,0)),"Not in register"))</f>
        <v/>
      </c>
      <c r="G1944" s="17" t="n"/>
      <c r="H1944" s="17" t="n"/>
      <c r="L1944" s="21">
        <f>IF($A1944="","",IF($H1944="",TODAY(),$H1944)-$A1944)</f>
        <v/>
      </c>
      <c r="M1944" s="20">
        <f>IF($A1944="","",IF($H1944&lt;&gt;"","Returned",IF(AND($G1944&lt;&gt;"",TODAY()&gt;$G1944),"Overdue","Out")))</f>
        <v/>
      </c>
      <c r="N1944" s="21">
        <f>IF(OR($A1944="",$G1944=""),"",MAX(0,IF($H1944="",TODAY(),$H1944)-$G1944))</f>
        <v/>
      </c>
    </row>
    <row r="1945">
      <c r="A1945" s="17" t="n"/>
      <c r="C1945" s="20">
        <f>IF($B1945="","",IFERROR(INDEX('Equipment register'!$B$2:$B$501,MATCH($B1945,'Equipment register'!$A$2:$A$501,0)),"Not in register"))</f>
        <v/>
      </c>
      <c r="G1945" s="17" t="n"/>
      <c r="H1945" s="17" t="n"/>
      <c r="L1945" s="21">
        <f>IF($A1945="","",IF($H1945="",TODAY(),$H1945)-$A1945)</f>
        <v/>
      </c>
      <c r="M1945" s="20">
        <f>IF($A1945="","",IF($H1945&lt;&gt;"","Returned",IF(AND($G1945&lt;&gt;"",TODAY()&gt;$G1945),"Overdue","Out")))</f>
        <v/>
      </c>
      <c r="N1945" s="21">
        <f>IF(OR($A1945="",$G1945=""),"",MAX(0,IF($H1945="",TODAY(),$H1945)-$G1945))</f>
        <v/>
      </c>
    </row>
    <row r="1946">
      <c r="A1946" s="17" t="n"/>
      <c r="C1946" s="20">
        <f>IF($B1946="","",IFERROR(INDEX('Equipment register'!$B$2:$B$501,MATCH($B1946,'Equipment register'!$A$2:$A$501,0)),"Not in register"))</f>
        <v/>
      </c>
      <c r="G1946" s="17" t="n"/>
      <c r="H1946" s="17" t="n"/>
      <c r="L1946" s="21">
        <f>IF($A1946="","",IF($H1946="",TODAY(),$H1946)-$A1946)</f>
        <v/>
      </c>
      <c r="M1946" s="20">
        <f>IF($A1946="","",IF($H1946&lt;&gt;"","Returned",IF(AND($G1946&lt;&gt;"",TODAY()&gt;$G1946),"Overdue","Out")))</f>
        <v/>
      </c>
      <c r="N1946" s="21">
        <f>IF(OR($A1946="",$G1946=""),"",MAX(0,IF($H1946="",TODAY(),$H1946)-$G1946))</f>
        <v/>
      </c>
    </row>
    <row r="1947">
      <c r="A1947" s="17" t="n"/>
      <c r="C1947" s="20">
        <f>IF($B1947="","",IFERROR(INDEX('Equipment register'!$B$2:$B$501,MATCH($B1947,'Equipment register'!$A$2:$A$501,0)),"Not in register"))</f>
        <v/>
      </c>
      <c r="G1947" s="17" t="n"/>
      <c r="H1947" s="17" t="n"/>
      <c r="L1947" s="21">
        <f>IF($A1947="","",IF($H1947="",TODAY(),$H1947)-$A1947)</f>
        <v/>
      </c>
      <c r="M1947" s="20">
        <f>IF($A1947="","",IF($H1947&lt;&gt;"","Returned",IF(AND($G1947&lt;&gt;"",TODAY()&gt;$G1947),"Overdue","Out")))</f>
        <v/>
      </c>
      <c r="N1947" s="21">
        <f>IF(OR($A1947="",$G1947=""),"",MAX(0,IF($H1947="",TODAY(),$H1947)-$G1947))</f>
        <v/>
      </c>
    </row>
    <row r="1948">
      <c r="A1948" s="17" t="n"/>
      <c r="C1948" s="20">
        <f>IF($B1948="","",IFERROR(INDEX('Equipment register'!$B$2:$B$501,MATCH($B1948,'Equipment register'!$A$2:$A$501,0)),"Not in register"))</f>
        <v/>
      </c>
      <c r="G1948" s="17" t="n"/>
      <c r="H1948" s="17" t="n"/>
      <c r="L1948" s="21">
        <f>IF($A1948="","",IF($H1948="",TODAY(),$H1948)-$A1948)</f>
        <v/>
      </c>
      <c r="M1948" s="20">
        <f>IF($A1948="","",IF($H1948&lt;&gt;"","Returned",IF(AND($G1948&lt;&gt;"",TODAY()&gt;$G1948),"Overdue","Out")))</f>
        <v/>
      </c>
      <c r="N1948" s="21">
        <f>IF(OR($A1948="",$G1948=""),"",MAX(0,IF($H1948="",TODAY(),$H1948)-$G1948))</f>
        <v/>
      </c>
    </row>
    <row r="1949">
      <c r="A1949" s="17" t="n"/>
      <c r="C1949" s="20">
        <f>IF($B1949="","",IFERROR(INDEX('Equipment register'!$B$2:$B$501,MATCH($B1949,'Equipment register'!$A$2:$A$501,0)),"Not in register"))</f>
        <v/>
      </c>
      <c r="G1949" s="17" t="n"/>
      <c r="H1949" s="17" t="n"/>
      <c r="L1949" s="21">
        <f>IF($A1949="","",IF($H1949="",TODAY(),$H1949)-$A1949)</f>
        <v/>
      </c>
      <c r="M1949" s="20">
        <f>IF($A1949="","",IF($H1949&lt;&gt;"","Returned",IF(AND($G1949&lt;&gt;"",TODAY()&gt;$G1949),"Overdue","Out")))</f>
        <v/>
      </c>
      <c r="N1949" s="21">
        <f>IF(OR($A1949="",$G1949=""),"",MAX(0,IF($H1949="",TODAY(),$H1949)-$G1949))</f>
        <v/>
      </c>
    </row>
    <row r="1950">
      <c r="A1950" s="17" t="n"/>
      <c r="C1950" s="20">
        <f>IF($B1950="","",IFERROR(INDEX('Equipment register'!$B$2:$B$501,MATCH($B1950,'Equipment register'!$A$2:$A$501,0)),"Not in register"))</f>
        <v/>
      </c>
      <c r="G1950" s="17" t="n"/>
      <c r="H1950" s="17" t="n"/>
      <c r="L1950" s="21">
        <f>IF($A1950="","",IF($H1950="",TODAY(),$H1950)-$A1950)</f>
        <v/>
      </c>
      <c r="M1950" s="20">
        <f>IF($A1950="","",IF($H1950&lt;&gt;"","Returned",IF(AND($G1950&lt;&gt;"",TODAY()&gt;$G1950),"Overdue","Out")))</f>
        <v/>
      </c>
      <c r="N1950" s="21">
        <f>IF(OR($A1950="",$G1950=""),"",MAX(0,IF($H1950="",TODAY(),$H1950)-$G1950))</f>
        <v/>
      </c>
    </row>
    <row r="1951">
      <c r="A1951" s="17" t="n"/>
      <c r="C1951" s="20">
        <f>IF($B1951="","",IFERROR(INDEX('Equipment register'!$B$2:$B$501,MATCH($B1951,'Equipment register'!$A$2:$A$501,0)),"Not in register"))</f>
        <v/>
      </c>
      <c r="G1951" s="17" t="n"/>
      <c r="H1951" s="17" t="n"/>
      <c r="L1951" s="21">
        <f>IF($A1951="","",IF($H1951="",TODAY(),$H1951)-$A1951)</f>
        <v/>
      </c>
      <c r="M1951" s="20">
        <f>IF($A1951="","",IF($H1951&lt;&gt;"","Returned",IF(AND($G1951&lt;&gt;"",TODAY()&gt;$G1951),"Overdue","Out")))</f>
        <v/>
      </c>
      <c r="N1951" s="21">
        <f>IF(OR($A1951="",$G1951=""),"",MAX(0,IF($H1951="",TODAY(),$H1951)-$G1951))</f>
        <v/>
      </c>
    </row>
    <row r="1952">
      <c r="A1952" s="17" t="n"/>
      <c r="C1952" s="20">
        <f>IF($B1952="","",IFERROR(INDEX('Equipment register'!$B$2:$B$501,MATCH($B1952,'Equipment register'!$A$2:$A$501,0)),"Not in register"))</f>
        <v/>
      </c>
      <c r="G1952" s="17" t="n"/>
      <c r="H1952" s="17" t="n"/>
      <c r="L1952" s="21">
        <f>IF($A1952="","",IF($H1952="",TODAY(),$H1952)-$A1952)</f>
        <v/>
      </c>
      <c r="M1952" s="20">
        <f>IF($A1952="","",IF($H1952&lt;&gt;"","Returned",IF(AND($G1952&lt;&gt;"",TODAY()&gt;$G1952),"Overdue","Out")))</f>
        <v/>
      </c>
      <c r="N1952" s="21">
        <f>IF(OR($A1952="",$G1952=""),"",MAX(0,IF($H1952="",TODAY(),$H1952)-$G1952))</f>
        <v/>
      </c>
    </row>
    <row r="1953">
      <c r="A1953" s="17" t="n"/>
      <c r="C1953" s="20">
        <f>IF($B1953="","",IFERROR(INDEX('Equipment register'!$B$2:$B$501,MATCH($B1953,'Equipment register'!$A$2:$A$501,0)),"Not in register"))</f>
        <v/>
      </c>
      <c r="G1953" s="17" t="n"/>
      <c r="H1953" s="17" t="n"/>
      <c r="L1953" s="21">
        <f>IF($A1953="","",IF($H1953="",TODAY(),$H1953)-$A1953)</f>
        <v/>
      </c>
      <c r="M1953" s="20">
        <f>IF($A1953="","",IF($H1953&lt;&gt;"","Returned",IF(AND($G1953&lt;&gt;"",TODAY()&gt;$G1953),"Overdue","Out")))</f>
        <v/>
      </c>
      <c r="N1953" s="21">
        <f>IF(OR($A1953="",$G1953=""),"",MAX(0,IF($H1953="",TODAY(),$H1953)-$G1953))</f>
        <v/>
      </c>
    </row>
    <row r="1954">
      <c r="A1954" s="17" t="n"/>
      <c r="C1954" s="20">
        <f>IF($B1954="","",IFERROR(INDEX('Equipment register'!$B$2:$B$501,MATCH($B1954,'Equipment register'!$A$2:$A$501,0)),"Not in register"))</f>
        <v/>
      </c>
      <c r="G1954" s="17" t="n"/>
      <c r="H1954" s="17" t="n"/>
      <c r="L1954" s="21">
        <f>IF($A1954="","",IF($H1954="",TODAY(),$H1954)-$A1954)</f>
        <v/>
      </c>
      <c r="M1954" s="20">
        <f>IF($A1954="","",IF($H1954&lt;&gt;"","Returned",IF(AND($G1954&lt;&gt;"",TODAY()&gt;$G1954),"Overdue","Out")))</f>
        <v/>
      </c>
      <c r="N1954" s="21">
        <f>IF(OR($A1954="",$G1954=""),"",MAX(0,IF($H1954="",TODAY(),$H1954)-$G1954))</f>
        <v/>
      </c>
    </row>
    <row r="1955">
      <c r="A1955" s="17" t="n"/>
      <c r="C1955" s="20">
        <f>IF($B1955="","",IFERROR(INDEX('Equipment register'!$B$2:$B$501,MATCH($B1955,'Equipment register'!$A$2:$A$501,0)),"Not in register"))</f>
        <v/>
      </c>
      <c r="G1955" s="17" t="n"/>
      <c r="H1955" s="17" t="n"/>
      <c r="L1955" s="21">
        <f>IF($A1955="","",IF($H1955="",TODAY(),$H1955)-$A1955)</f>
        <v/>
      </c>
      <c r="M1955" s="20">
        <f>IF($A1955="","",IF($H1955&lt;&gt;"","Returned",IF(AND($G1955&lt;&gt;"",TODAY()&gt;$G1955),"Overdue","Out")))</f>
        <v/>
      </c>
      <c r="N1955" s="21">
        <f>IF(OR($A1955="",$G1955=""),"",MAX(0,IF($H1955="",TODAY(),$H1955)-$G1955))</f>
        <v/>
      </c>
    </row>
    <row r="1956">
      <c r="A1956" s="17" t="n"/>
      <c r="C1956" s="20">
        <f>IF($B1956="","",IFERROR(INDEX('Equipment register'!$B$2:$B$501,MATCH($B1956,'Equipment register'!$A$2:$A$501,0)),"Not in register"))</f>
        <v/>
      </c>
      <c r="G1956" s="17" t="n"/>
      <c r="H1956" s="17" t="n"/>
      <c r="L1956" s="21">
        <f>IF($A1956="","",IF($H1956="",TODAY(),$H1956)-$A1956)</f>
        <v/>
      </c>
      <c r="M1956" s="20">
        <f>IF($A1956="","",IF($H1956&lt;&gt;"","Returned",IF(AND($G1956&lt;&gt;"",TODAY()&gt;$G1956),"Overdue","Out")))</f>
        <v/>
      </c>
      <c r="N1956" s="21">
        <f>IF(OR($A1956="",$G1956=""),"",MAX(0,IF($H1956="",TODAY(),$H1956)-$G1956))</f>
        <v/>
      </c>
    </row>
    <row r="1957">
      <c r="A1957" s="17" t="n"/>
      <c r="C1957" s="20">
        <f>IF($B1957="","",IFERROR(INDEX('Equipment register'!$B$2:$B$501,MATCH($B1957,'Equipment register'!$A$2:$A$501,0)),"Not in register"))</f>
        <v/>
      </c>
      <c r="G1957" s="17" t="n"/>
      <c r="H1957" s="17" t="n"/>
      <c r="L1957" s="21">
        <f>IF($A1957="","",IF($H1957="",TODAY(),$H1957)-$A1957)</f>
        <v/>
      </c>
      <c r="M1957" s="20">
        <f>IF($A1957="","",IF($H1957&lt;&gt;"","Returned",IF(AND($G1957&lt;&gt;"",TODAY()&gt;$G1957),"Overdue","Out")))</f>
        <v/>
      </c>
      <c r="N1957" s="21">
        <f>IF(OR($A1957="",$G1957=""),"",MAX(0,IF($H1957="",TODAY(),$H1957)-$G1957))</f>
        <v/>
      </c>
    </row>
    <row r="1958">
      <c r="A1958" s="17" t="n"/>
      <c r="C1958" s="20">
        <f>IF($B1958="","",IFERROR(INDEX('Equipment register'!$B$2:$B$501,MATCH($B1958,'Equipment register'!$A$2:$A$501,0)),"Not in register"))</f>
        <v/>
      </c>
      <c r="G1958" s="17" t="n"/>
      <c r="H1958" s="17" t="n"/>
      <c r="L1958" s="21">
        <f>IF($A1958="","",IF($H1958="",TODAY(),$H1958)-$A1958)</f>
        <v/>
      </c>
      <c r="M1958" s="20">
        <f>IF($A1958="","",IF($H1958&lt;&gt;"","Returned",IF(AND($G1958&lt;&gt;"",TODAY()&gt;$G1958),"Overdue","Out")))</f>
        <v/>
      </c>
      <c r="N1958" s="21">
        <f>IF(OR($A1958="",$G1958=""),"",MAX(0,IF($H1958="",TODAY(),$H1958)-$G1958))</f>
        <v/>
      </c>
    </row>
    <row r="1959">
      <c r="A1959" s="17" t="n"/>
      <c r="C1959" s="20">
        <f>IF($B1959="","",IFERROR(INDEX('Equipment register'!$B$2:$B$501,MATCH($B1959,'Equipment register'!$A$2:$A$501,0)),"Not in register"))</f>
        <v/>
      </c>
      <c r="G1959" s="17" t="n"/>
      <c r="H1959" s="17" t="n"/>
      <c r="L1959" s="21">
        <f>IF($A1959="","",IF($H1959="",TODAY(),$H1959)-$A1959)</f>
        <v/>
      </c>
      <c r="M1959" s="20">
        <f>IF($A1959="","",IF($H1959&lt;&gt;"","Returned",IF(AND($G1959&lt;&gt;"",TODAY()&gt;$G1959),"Overdue","Out")))</f>
        <v/>
      </c>
      <c r="N1959" s="21">
        <f>IF(OR($A1959="",$G1959=""),"",MAX(0,IF($H1959="",TODAY(),$H1959)-$G1959))</f>
        <v/>
      </c>
    </row>
    <row r="1960">
      <c r="A1960" s="17" t="n"/>
      <c r="C1960" s="20">
        <f>IF($B1960="","",IFERROR(INDEX('Equipment register'!$B$2:$B$501,MATCH($B1960,'Equipment register'!$A$2:$A$501,0)),"Not in register"))</f>
        <v/>
      </c>
      <c r="G1960" s="17" t="n"/>
      <c r="H1960" s="17" t="n"/>
      <c r="L1960" s="21">
        <f>IF($A1960="","",IF($H1960="",TODAY(),$H1960)-$A1960)</f>
        <v/>
      </c>
      <c r="M1960" s="20">
        <f>IF($A1960="","",IF($H1960&lt;&gt;"","Returned",IF(AND($G1960&lt;&gt;"",TODAY()&gt;$G1960),"Overdue","Out")))</f>
        <v/>
      </c>
      <c r="N1960" s="21">
        <f>IF(OR($A1960="",$G1960=""),"",MAX(0,IF($H1960="",TODAY(),$H1960)-$G1960))</f>
        <v/>
      </c>
    </row>
    <row r="1961">
      <c r="A1961" s="17" t="n"/>
      <c r="C1961" s="20">
        <f>IF($B1961="","",IFERROR(INDEX('Equipment register'!$B$2:$B$501,MATCH($B1961,'Equipment register'!$A$2:$A$501,0)),"Not in register"))</f>
        <v/>
      </c>
      <c r="G1961" s="17" t="n"/>
      <c r="H1961" s="17" t="n"/>
      <c r="L1961" s="21">
        <f>IF($A1961="","",IF($H1961="",TODAY(),$H1961)-$A1961)</f>
        <v/>
      </c>
      <c r="M1961" s="20">
        <f>IF($A1961="","",IF($H1961&lt;&gt;"","Returned",IF(AND($G1961&lt;&gt;"",TODAY()&gt;$G1961),"Overdue","Out")))</f>
        <v/>
      </c>
      <c r="N1961" s="21">
        <f>IF(OR($A1961="",$G1961=""),"",MAX(0,IF($H1961="",TODAY(),$H1961)-$G1961))</f>
        <v/>
      </c>
    </row>
    <row r="1962">
      <c r="A1962" s="17" t="n"/>
      <c r="C1962" s="20">
        <f>IF($B1962="","",IFERROR(INDEX('Equipment register'!$B$2:$B$501,MATCH($B1962,'Equipment register'!$A$2:$A$501,0)),"Not in register"))</f>
        <v/>
      </c>
      <c r="G1962" s="17" t="n"/>
      <c r="H1962" s="17" t="n"/>
      <c r="L1962" s="21">
        <f>IF($A1962="","",IF($H1962="",TODAY(),$H1962)-$A1962)</f>
        <v/>
      </c>
      <c r="M1962" s="20">
        <f>IF($A1962="","",IF($H1962&lt;&gt;"","Returned",IF(AND($G1962&lt;&gt;"",TODAY()&gt;$G1962),"Overdue","Out")))</f>
        <v/>
      </c>
      <c r="N1962" s="21">
        <f>IF(OR($A1962="",$G1962=""),"",MAX(0,IF($H1962="",TODAY(),$H1962)-$G1962))</f>
        <v/>
      </c>
    </row>
    <row r="1963">
      <c r="A1963" s="17" t="n"/>
      <c r="C1963" s="20">
        <f>IF($B1963="","",IFERROR(INDEX('Equipment register'!$B$2:$B$501,MATCH($B1963,'Equipment register'!$A$2:$A$501,0)),"Not in register"))</f>
        <v/>
      </c>
      <c r="G1963" s="17" t="n"/>
      <c r="H1963" s="17" t="n"/>
      <c r="L1963" s="21">
        <f>IF($A1963="","",IF($H1963="",TODAY(),$H1963)-$A1963)</f>
        <v/>
      </c>
      <c r="M1963" s="20">
        <f>IF($A1963="","",IF($H1963&lt;&gt;"","Returned",IF(AND($G1963&lt;&gt;"",TODAY()&gt;$G1963),"Overdue","Out")))</f>
        <v/>
      </c>
      <c r="N1963" s="21">
        <f>IF(OR($A1963="",$G1963=""),"",MAX(0,IF($H1963="",TODAY(),$H1963)-$G1963))</f>
        <v/>
      </c>
    </row>
    <row r="1964">
      <c r="A1964" s="17" t="n"/>
      <c r="C1964" s="20">
        <f>IF($B1964="","",IFERROR(INDEX('Equipment register'!$B$2:$B$501,MATCH($B1964,'Equipment register'!$A$2:$A$501,0)),"Not in register"))</f>
        <v/>
      </c>
      <c r="G1964" s="17" t="n"/>
      <c r="H1964" s="17" t="n"/>
      <c r="L1964" s="21">
        <f>IF($A1964="","",IF($H1964="",TODAY(),$H1964)-$A1964)</f>
        <v/>
      </c>
      <c r="M1964" s="20">
        <f>IF($A1964="","",IF($H1964&lt;&gt;"","Returned",IF(AND($G1964&lt;&gt;"",TODAY()&gt;$G1964),"Overdue","Out")))</f>
        <v/>
      </c>
      <c r="N1964" s="21">
        <f>IF(OR($A1964="",$G1964=""),"",MAX(0,IF($H1964="",TODAY(),$H1964)-$G1964))</f>
        <v/>
      </c>
    </row>
    <row r="1965">
      <c r="A1965" s="17" t="n"/>
      <c r="C1965" s="20">
        <f>IF($B1965="","",IFERROR(INDEX('Equipment register'!$B$2:$B$501,MATCH($B1965,'Equipment register'!$A$2:$A$501,0)),"Not in register"))</f>
        <v/>
      </c>
      <c r="G1965" s="17" t="n"/>
      <c r="H1965" s="17" t="n"/>
      <c r="L1965" s="21">
        <f>IF($A1965="","",IF($H1965="",TODAY(),$H1965)-$A1965)</f>
        <v/>
      </c>
      <c r="M1965" s="20">
        <f>IF($A1965="","",IF($H1965&lt;&gt;"","Returned",IF(AND($G1965&lt;&gt;"",TODAY()&gt;$G1965),"Overdue","Out")))</f>
        <v/>
      </c>
      <c r="N1965" s="21">
        <f>IF(OR($A1965="",$G1965=""),"",MAX(0,IF($H1965="",TODAY(),$H1965)-$G1965))</f>
        <v/>
      </c>
    </row>
    <row r="1966">
      <c r="A1966" s="17" t="n"/>
      <c r="C1966" s="20">
        <f>IF($B1966="","",IFERROR(INDEX('Equipment register'!$B$2:$B$501,MATCH($B1966,'Equipment register'!$A$2:$A$501,0)),"Not in register"))</f>
        <v/>
      </c>
      <c r="G1966" s="17" t="n"/>
      <c r="H1966" s="17" t="n"/>
      <c r="L1966" s="21">
        <f>IF($A1966="","",IF($H1966="",TODAY(),$H1966)-$A1966)</f>
        <v/>
      </c>
      <c r="M1966" s="20">
        <f>IF($A1966="","",IF($H1966&lt;&gt;"","Returned",IF(AND($G1966&lt;&gt;"",TODAY()&gt;$G1966),"Overdue","Out")))</f>
        <v/>
      </c>
      <c r="N1966" s="21">
        <f>IF(OR($A1966="",$G1966=""),"",MAX(0,IF($H1966="",TODAY(),$H1966)-$G1966))</f>
        <v/>
      </c>
    </row>
    <row r="1967">
      <c r="A1967" s="17" t="n"/>
      <c r="C1967" s="20">
        <f>IF($B1967="","",IFERROR(INDEX('Equipment register'!$B$2:$B$501,MATCH($B1967,'Equipment register'!$A$2:$A$501,0)),"Not in register"))</f>
        <v/>
      </c>
      <c r="G1967" s="17" t="n"/>
      <c r="H1967" s="17" t="n"/>
      <c r="L1967" s="21">
        <f>IF($A1967="","",IF($H1967="",TODAY(),$H1967)-$A1967)</f>
        <v/>
      </c>
      <c r="M1967" s="20">
        <f>IF($A1967="","",IF($H1967&lt;&gt;"","Returned",IF(AND($G1967&lt;&gt;"",TODAY()&gt;$G1967),"Overdue","Out")))</f>
        <v/>
      </c>
      <c r="N1967" s="21">
        <f>IF(OR($A1967="",$G1967=""),"",MAX(0,IF($H1967="",TODAY(),$H1967)-$G1967))</f>
        <v/>
      </c>
    </row>
    <row r="1968">
      <c r="A1968" s="17" t="n"/>
      <c r="C1968" s="20">
        <f>IF($B1968="","",IFERROR(INDEX('Equipment register'!$B$2:$B$501,MATCH($B1968,'Equipment register'!$A$2:$A$501,0)),"Not in register"))</f>
        <v/>
      </c>
      <c r="G1968" s="17" t="n"/>
      <c r="H1968" s="17" t="n"/>
      <c r="L1968" s="21">
        <f>IF($A1968="","",IF($H1968="",TODAY(),$H1968)-$A1968)</f>
        <v/>
      </c>
      <c r="M1968" s="20">
        <f>IF($A1968="","",IF($H1968&lt;&gt;"","Returned",IF(AND($G1968&lt;&gt;"",TODAY()&gt;$G1968),"Overdue","Out")))</f>
        <v/>
      </c>
      <c r="N1968" s="21">
        <f>IF(OR($A1968="",$G1968=""),"",MAX(0,IF($H1968="",TODAY(),$H1968)-$G1968))</f>
        <v/>
      </c>
    </row>
    <row r="1969">
      <c r="A1969" s="17" t="n"/>
      <c r="C1969" s="20">
        <f>IF($B1969="","",IFERROR(INDEX('Equipment register'!$B$2:$B$501,MATCH($B1969,'Equipment register'!$A$2:$A$501,0)),"Not in register"))</f>
        <v/>
      </c>
      <c r="G1969" s="17" t="n"/>
      <c r="H1969" s="17" t="n"/>
      <c r="L1969" s="21">
        <f>IF($A1969="","",IF($H1969="",TODAY(),$H1969)-$A1969)</f>
        <v/>
      </c>
      <c r="M1969" s="20">
        <f>IF($A1969="","",IF($H1969&lt;&gt;"","Returned",IF(AND($G1969&lt;&gt;"",TODAY()&gt;$G1969),"Overdue","Out")))</f>
        <v/>
      </c>
      <c r="N1969" s="21">
        <f>IF(OR($A1969="",$G1969=""),"",MAX(0,IF($H1969="",TODAY(),$H1969)-$G1969))</f>
        <v/>
      </c>
    </row>
    <row r="1970">
      <c r="A1970" s="17" t="n"/>
      <c r="C1970" s="20">
        <f>IF($B1970="","",IFERROR(INDEX('Equipment register'!$B$2:$B$501,MATCH($B1970,'Equipment register'!$A$2:$A$501,0)),"Not in register"))</f>
        <v/>
      </c>
      <c r="G1970" s="17" t="n"/>
      <c r="H1970" s="17" t="n"/>
      <c r="L1970" s="21">
        <f>IF($A1970="","",IF($H1970="",TODAY(),$H1970)-$A1970)</f>
        <v/>
      </c>
      <c r="M1970" s="20">
        <f>IF($A1970="","",IF($H1970&lt;&gt;"","Returned",IF(AND($G1970&lt;&gt;"",TODAY()&gt;$G1970),"Overdue","Out")))</f>
        <v/>
      </c>
      <c r="N1970" s="21">
        <f>IF(OR($A1970="",$G1970=""),"",MAX(0,IF($H1970="",TODAY(),$H1970)-$G1970))</f>
        <v/>
      </c>
    </row>
    <row r="1971">
      <c r="A1971" s="17" t="n"/>
      <c r="C1971" s="20">
        <f>IF($B1971="","",IFERROR(INDEX('Equipment register'!$B$2:$B$501,MATCH($B1971,'Equipment register'!$A$2:$A$501,0)),"Not in register"))</f>
        <v/>
      </c>
      <c r="G1971" s="17" t="n"/>
      <c r="H1971" s="17" t="n"/>
      <c r="L1971" s="21">
        <f>IF($A1971="","",IF($H1971="",TODAY(),$H1971)-$A1971)</f>
        <v/>
      </c>
      <c r="M1971" s="20">
        <f>IF($A1971="","",IF($H1971&lt;&gt;"","Returned",IF(AND($G1971&lt;&gt;"",TODAY()&gt;$G1971),"Overdue","Out")))</f>
        <v/>
      </c>
      <c r="N1971" s="21">
        <f>IF(OR($A1971="",$G1971=""),"",MAX(0,IF($H1971="",TODAY(),$H1971)-$G1971))</f>
        <v/>
      </c>
    </row>
    <row r="1972">
      <c r="A1972" s="17" t="n"/>
      <c r="C1972" s="20">
        <f>IF($B1972="","",IFERROR(INDEX('Equipment register'!$B$2:$B$501,MATCH($B1972,'Equipment register'!$A$2:$A$501,0)),"Not in register"))</f>
        <v/>
      </c>
      <c r="G1972" s="17" t="n"/>
      <c r="H1972" s="17" t="n"/>
      <c r="L1972" s="21">
        <f>IF($A1972="","",IF($H1972="",TODAY(),$H1972)-$A1972)</f>
        <v/>
      </c>
      <c r="M1972" s="20">
        <f>IF($A1972="","",IF($H1972&lt;&gt;"","Returned",IF(AND($G1972&lt;&gt;"",TODAY()&gt;$G1972),"Overdue","Out")))</f>
        <v/>
      </c>
      <c r="N1972" s="21">
        <f>IF(OR($A1972="",$G1972=""),"",MAX(0,IF($H1972="",TODAY(),$H1972)-$G1972))</f>
        <v/>
      </c>
    </row>
    <row r="1973">
      <c r="A1973" s="17" t="n"/>
      <c r="C1973" s="20">
        <f>IF($B1973="","",IFERROR(INDEX('Equipment register'!$B$2:$B$501,MATCH($B1973,'Equipment register'!$A$2:$A$501,0)),"Not in register"))</f>
        <v/>
      </c>
      <c r="G1973" s="17" t="n"/>
      <c r="H1973" s="17" t="n"/>
      <c r="L1973" s="21">
        <f>IF($A1973="","",IF($H1973="",TODAY(),$H1973)-$A1973)</f>
        <v/>
      </c>
      <c r="M1973" s="20">
        <f>IF($A1973="","",IF($H1973&lt;&gt;"","Returned",IF(AND($G1973&lt;&gt;"",TODAY()&gt;$G1973),"Overdue","Out")))</f>
        <v/>
      </c>
      <c r="N1973" s="21">
        <f>IF(OR($A1973="",$G1973=""),"",MAX(0,IF($H1973="",TODAY(),$H1973)-$G1973))</f>
        <v/>
      </c>
    </row>
    <row r="1974">
      <c r="A1974" s="17" t="n"/>
      <c r="C1974" s="20">
        <f>IF($B1974="","",IFERROR(INDEX('Equipment register'!$B$2:$B$501,MATCH($B1974,'Equipment register'!$A$2:$A$501,0)),"Not in register"))</f>
        <v/>
      </c>
      <c r="G1974" s="17" t="n"/>
      <c r="H1974" s="17" t="n"/>
      <c r="L1974" s="21">
        <f>IF($A1974="","",IF($H1974="",TODAY(),$H1974)-$A1974)</f>
        <v/>
      </c>
      <c r="M1974" s="20">
        <f>IF($A1974="","",IF($H1974&lt;&gt;"","Returned",IF(AND($G1974&lt;&gt;"",TODAY()&gt;$G1974),"Overdue","Out")))</f>
        <v/>
      </c>
      <c r="N1974" s="21">
        <f>IF(OR($A1974="",$G1974=""),"",MAX(0,IF($H1974="",TODAY(),$H1974)-$G1974))</f>
        <v/>
      </c>
    </row>
    <row r="1975">
      <c r="A1975" s="17" t="n"/>
      <c r="C1975" s="20">
        <f>IF($B1975="","",IFERROR(INDEX('Equipment register'!$B$2:$B$501,MATCH($B1975,'Equipment register'!$A$2:$A$501,0)),"Not in register"))</f>
        <v/>
      </c>
      <c r="G1975" s="17" t="n"/>
      <c r="H1975" s="17" t="n"/>
      <c r="L1975" s="21">
        <f>IF($A1975="","",IF($H1975="",TODAY(),$H1975)-$A1975)</f>
        <v/>
      </c>
      <c r="M1975" s="20">
        <f>IF($A1975="","",IF($H1975&lt;&gt;"","Returned",IF(AND($G1975&lt;&gt;"",TODAY()&gt;$G1975),"Overdue","Out")))</f>
        <v/>
      </c>
      <c r="N1975" s="21">
        <f>IF(OR($A1975="",$G1975=""),"",MAX(0,IF($H1975="",TODAY(),$H1975)-$G1975))</f>
        <v/>
      </c>
    </row>
    <row r="1976">
      <c r="A1976" s="17" t="n"/>
      <c r="C1976" s="20">
        <f>IF($B1976="","",IFERROR(INDEX('Equipment register'!$B$2:$B$501,MATCH($B1976,'Equipment register'!$A$2:$A$501,0)),"Not in register"))</f>
        <v/>
      </c>
      <c r="G1976" s="17" t="n"/>
      <c r="H1976" s="17" t="n"/>
      <c r="L1976" s="21">
        <f>IF($A1976="","",IF($H1976="",TODAY(),$H1976)-$A1976)</f>
        <v/>
      </c>
      <c r="M1976" s="20">
        <f>IF($A1976="","",IF($H1976&lt;&gt;"","Returned",IF(AND($G1976&lt;&gt;"",TODAY()&gt;$G1976),"Overdue","Out")))</f>
        <v/>
      </c>
      <c r="N1976" s="21">
        <f>IF(OR($A1976="",$G1976=""),"",MAX(0,IF($H1976="",TODAY(),$H1976)-$G1976))</f>
        <v/>
      </c>
    </row>
    <row r="1977">
      <c r="A1977" s="17" t="n"/>
      <c r="C1977" s="20">
        <f>IF($B1977="","",IFERROR(INDEX('Equipment register'!$B$2:$B$501,MATCH($B1977,'Equipment register'!$A$2:$A$501,0)),"Not in register"))</f>
        <v/>
      </c>
      <c r="G1977" s="17" t="n"/>
      <c r="H1977" s="17" t="n"/>
      <c r="L1977" s="21">
        <f>IF($A1977="","",IF($H1977="",TODAY(),$H1977)-$A1977)</f>
        <v/>
      </c>
      <c r="M1977" s="20">
        <f>IF($A1977="","",IF($H1977&lt;&gt;"","Returned",IF(AND($G1977&lt;&gt;"",TODAY()&gt;$G1977),"Overdue","Out")))</f>
        <v/>
      </c>
      <c r="N1977" s="21">
        <f>IF(OR($A1977="",$G1977=""),"",MAX(0,IF($H1977="",TODAY(),$H1977)-$G1977))</f>
        <v/>
      </c>
    </row>
    <row r="1978">
      <c r="A1978" s="17" t="n"/>
      <c r="C1978" s="20">
        <f>IF($B1978="","",IFERROR(INDEX('Equipment register'!$B$2:$B$501,MATCH($B1978,'Equipment register'!$A$2:$A$501,0)),"Not in register"))</f>
        <v/>
      </c>
      <c r="G1978" s="17" t="n"/>
      <c r="H1978" s="17" t="n"/>
      <c r="L1978" s="21">
        <f>IF($A1978="","",IF($H1978="",TODAY(),$H1978)-$A1978)</f>
        <v/>
      </c>
      <c r="M1978" s="20">
        <f>IF($A1978="","",IF($H1978&lt;&gt;"","Returned",IF(AND($G1978&lt;&gt;"",TODAY()&gt;$G1978),"Overdue","Out")))</f>
        <v/>
      </c>
      <c r="N1978" s="21">
        <f>IF(OR($A1978="",$G1978=""),"",MAX(0,IF($H1978="",TODAY(),$H1978)-$G1978))</f>
        <v/>
      </c>
    </row>
    <row r="1979">
      <c r="A1979" s="17" t="n"/>
      <c r="C1979" s="20">
        <f>IF($B1979="","",IFERROR(INDEX('Equipment register'!$B$2:$B$501,MATCH($B1979,'Equipment register'!$A$2:$A$501,0)),"Not in register"))</f>
        <v/>
      </c>
      <c r="G1979" s="17" t="n"/>
      <c r="H1979" s="17" t="n"/>
      <c r="L1979" s="21">
        <f>IF($A1979="","",IF($H1979="",TODAY(),$H1979)-$A1979)</f>
        <v/>
      </c>
      <c r="M1979" s="20">
        <f>IF($A1979="","",IF($H1979&lt;&gt;"","Returned",IF(AND($G1979&lt;&gt;"",TODAY()&gt;$G1979),"Overdue","Out")))</f>
        <v/>
      </c>
      <c r="N1979" s="21">
        <f>IF(OR($A1979="",$G1979=""),"",MAX(0,IF($H1979="",TODAY(),$H1979)-$G1979))</f>
        <v/>
      </c>
    </row>
    <row r="1980">
      <c r="A1980" s="17" t="n"/>
      <c r="C1980" s="20">
        <f>IF($B1980="","",IFERROR(INDEX('Equipment register'!$B$2:$B$501,MATCH($B1980,'Equipment register'!$A$2:$A$501,0)),"Not in register"))</f>
        <v/>
      </c>
      <c r="G1980" s="17" t="n"/>
      <c r="H1980" s="17" t="n"/>
      <c r="L1980" s="21">
        <f>IF($A1980="","",IF($H1980="",TODAY(),$H1980)-$A1980)</f>
        <v/>
      </c>
      <c r="M1980" s="20">
        <f>IF($A1980="","",IF($H1980&lt;&gt;"","Returned",IF(AND($G1980&lt;&gt;"",TODAY()&gt;$G1980),"Overdue","Out")))</f>
        <v/>
      </c>
      <c r="N1980" s="21">
        <f>IF(OR($A1980="",$G1980=""),"",MAX(0,IF($H1980="",TODAY(),$H1980)-$G1980))</f>
        <v/>
      </c>
    </row>
    <row r="1981">
      <c r="A1981" s="17" t="n"/>
      <c r="C1981" s="20">
        <f>IF($B1981="","",IFERROR(INDEX('Equipment register'!$B$2:$B$501,MATCH($B1981,'Equipment register'!$A$2:$A$501,0)),"Not in register"))</f>
        <v/>
      </c>
      <c r="G1981" s="17" t="n"/>
      <c r="H1981" s="17" t="n"/>
      <c r="L1981" s="21">
        <f>IF($A1981="","",IF($H1981="",TODAY(),$H1981)-$A1981)</f>
        <v/>
      </c>
      <c r="M1981" s="20">
        <f>IF($A1981="","",IF($H1981&lt;&gt;"","Returned",IF(AND($G1981&lt;&gt;"",TODAY()&gt;$G1981),"Overdue","Out")))</f>
        <v/>
      </c>
      <c r="N1981" s="21">
        <f>IF(OR($A1981="",$G1981=""),"",MAX(0,IF($H1981="",TODAY(),$H1981)-$G1981))</f>
        <v/>
      </c>
    </row>
    <row r="1982">
      <c r="A1982" s="17" t="n"/>
      <c r="C1982" s="20">
        <f>IF($B1982="","",IFERROR(INDEX('Equipment register'!$B$2:$B$501,MATCH($B1982,'Equipment register'!$A$2:$A$501,0)),"Not in register"))</f>
        <v/>
      </c>
      <c r="G1982" s="17" t="n"/>
      <c r="H1982" s="17" t="n"/>
      <c r="L1982" s="21">
        <f>IF($A1982="","",IF($H1982="",TODAY(),$H1982)-$A1982)</f>
        <v/>
      </c>
      <c r="M1982" s="20">
        <f>IF($A1982="","",IF($H1982&lt;&gt;"","Returned",IF(AND($G1982&lt;&gt;"",TODAY()&gt;$G1982),"Overdue","Out")))</f>
        <v/>
      </c>
      <c r="N1982" s="21">
        <f>IF(OR($A1982="",$G1982=""),"",MAX(0,IF($H1982="",TODAY(),$H1982)-$G1982))</f>
        <v/>
      </c>
    </row>
    <row r="1983">
      <c r="A1983" s="17" t="n"/>
      <c r="C1983" s="20">
        <f>IF($B1983="","",IFERROR(INDEX('Equipment register'!$B$2:$B$501,MATCH($B1983,'Equipment register'!$A$2:$A$501,0)),"Not in register"))</f>
        <v/>
      </c>
      <c r="G1983" s="17" t="n"/>
      <c r="H1983" s="17" t="n"/>
      <c r="L1983" s="21">
        <f>IF($A1983="","",IF($H1983="",TODAY(),$H1983)-$A1983)</f>
        <v/>
      </c>
      <c r="M1983" s="20">
        <f>IF($A1983="","",IF($H1983&lt;&gt;"","Returned",IF(AND($G1983&lt;&gt;"",TODAY()&gt;$G1983),"Overdue","Out")))</f>
        <v/>
      </c>
      <c r="N1983" s="21">
        <f>IF(OR($A1983="",$G1983=""),"",MAX(0,IF($H1983="",TODAY(),$H1983)-$G1983))</f>
        <v/>
      </c>
    </row>
    <row r="1984">
      <c r="A1984" s="17" t="n"/>
      <c r="C1984" s="20">
        <f>IF($B1984="","",IFERROR(INDEX('Equipment register'!$B$2:$B$501,MATCH($B1984,'Equipment register'!$A$2:$A$501,0)),"Not in register"))</f>
        <v/>
      </c>
      <c r="G1984" s="17" t="n"/>
      <c r="H1984" s="17" t="n"/>
      <c r="L1984" s="21">
        <f>IF($A1984="","",IF($H1984="",TODAY(),$H1984)-$A1984)</f>
        <v/>
      </c>
      <c r="M1984" s="20">
        <f>IF($A1984="","",IF($H1984&lt;&gt;"","Returned",IF(AND($G1984&lt;&gt;"",TODAY()&gt;$G1984),"Overdue","Out")))</f>
        <v/>
      </c>
      <c r="N1984" s="21">
        <f>IF(OR($A1984="",$G1984=""),"",MAX(0,IF($H1984="",TODAY(),$H1984)-$G1984))</f>
        <v/>
      </c>
    </row>
    <row r="1985">
      <c r="A1985" s="17" t="n"/>
      <c r="C1985" s="20">
        <f>IF($B1985="","",IFERROR(INDEX('Equipment register'!$B$2:$B$501,MATCH($B1985,'Equipment register'!$A$2:$A$501,0)),"Not in register"))</f>
        <v/>
      </c>
      <c r="G1985" s="17" t="n"/>
      <c r="H1985" s="17" t="n"/>
      <c r="L1985" s="21">
        <f>IF($A1985="","",IF($H1985="",TODAY(),$H1985)-$A1985)</f>
        <v/>
      </c>
      <c r="M1985" s="20">
        <f>IF($A1985="","",IF($H1985&lt;&gt;"","Returned",IF(AND($G1985&lt;&gt;"",TODAY()&gt;$G1985),"Overdue","Out")))</f>
        <v/>
      </c>
      <c r="N1985" s="21">
        <f>IF(OR($A1985="",$G1985=""),"",MAX(0,IF($H1985="",TODAY(),$H1985)-$G1985))</f>
        <v/>
      </c>
    </row>
    <row r="1986">
      <c r="A1986" s="17" t="n"/>
      <c r="C1986" s="20">
        <f>IF($B1986="","",IFERROR(INDEX('Equipment register'!$B$2:$B$501,MATCH($B1986,'Equipment register'!$A$2:$A$501,0)),"Not in register"))</f>
        <v/>
      </c>
      <c r="G1986" s="17" t="n"/>
      <c r="H1986" s="17" t="n"/>
      <c r="L1986" s="21">
        <f>IF($A1986="","",IF($H1986="",TODAY(),$H1986)-$A1986)</f>
        <v/>
      </c>
      <c r="M1986" s="20">
        <f>IF($A1986="","",IF($H1986&lt;&gt;"","Returned",IF(AND($G1986&lt;&gt;"",TODAY()&gt;$G1986),"Overdue","Out")))</f>
        <v/>
      </c>
      <c r="N1986" s="21">
        <f>IF(OR($A1986="",$G1986=""),"",MAX(0,IF($H1986="",TODAY(),$H1986)-$G1986))</f>
        <v/>
      </c>
    </row>
    <row r="1987">
      <c r="A1987" s="17" t="n"/>
      <c r="C1987" s="20">
        <f>IF($B1987="","",IFERROR(INDEX('Equipment register'!$B$2:$B$501,MATCH($B1987,'Equipment register'!$A$2:$A$501,0)),"Not in register"))</f>
        <v/>
      </c>
      <c r="G1987" s="17" t="n"/>
      <c r="H1987" s="17" t="n"/>
      <c r="L1987" s="21">
        <f>IF($A1987="","",IF($H1987="",TODAY(),$H1987)-$A1987)</f>
        <v/>
      </c>
      <c r="M1987" s="20">
        <f>IF($A1987="","",IF($H1987&lt;&gt;"","Returned",IF(AND($G1987&lt;&gt;"",TODAY()&gt;$G1987),"Overdue","Out")))</f>
        <v/>
      </c>
      <c r="N1987" s="21">
        <f>IF(OR($A1987="",$G1987=""),"",MAX(0,IF($H1987="",TODAY(),$H1987)-$G1987))</f>
        <v/>
      </c>
    </row>
    <row r="1988">
      <c r="A1988" s="17" t="n"/>
      <c r="C1988" s="20">
        <f>IF($B1988="","",IFERROR(INDEX('Equipment register'!$B$2:$B$501,MATCH($B1988,'Equipment register'!$A$2:$A$501,0)),"Not in register"))</f>
        <v/>
      </c>
      <c r="G1988" s="17" t="n"/>
      <c r="H1988" s="17" t="n"/>
      <c r="L1988" s="21">
        <f>IF($A1988="","",IF($H1988="",TODAY(),$H1988)-$A1988)</f>
        <v/>
      </c>
      <c r="M1988" s="20">
        <f>IF($A1988="","",IF($H1988&lt;&gt;"","Returned",IF(AND($G1988&lt;&gt;"",TODAY()&gt;$G1988),"Overdue","Out")))</f>
        <v/>
      </c>
      <c r="N1988" s="21">
        <f>IF(OR($A1988="",$G1988=""),"",MAX(0,IF($H1988="",TODAY(),$H1988)-$G1988))</f>
        <v/>
      </c>
    </row>
    <row r="1989">
      <c r="A1989" s="17" t="n"/>
      <c r="C1989" s="20">
        <f>IF($B1989="","",IFERROR(INDEX('Equipment register'!$B$2:$B$501,MATCH($B1989,'Equipment register'!$A$2:$A$501,0)),"Not in register"))</f>
        <v/>
      </c>
      <c r="G1989" s="17" t="n"/>
      <c r="H1989" s="17" t="n"/>
      <c r="L1989" s="21">
        <f>IF($A1989="","",IF($H1989="",TODAY(),$H1989)-$A1989)</f>
        <v/>
      </c>
      <c r="M1989" s="20">
        <f>IF($A1989="","",IF($H1989&lt;&gt;"","Returned",IF(AND($G1989&lt;&gt;"",TODAY()&gt;$G1989),"Overdue","Out")))</f>
        <v/>
      </c>
      <c r="N1989" s="21">
        <f>IF(OR($A1989="",$G1989=""),"",MAX(0,IF($H1989="",TODAY(),$H1989)-$G1989))</f>
        <v/>
      </c>
    </row>
    <row r="1990">
      <c r="A1990" s="17" t="n"/>
      <c r="C1990" s="20">
        <f>IF($B1990="","",IFERROR(INDEX('Equipment register'!$B$2:$B$501,MATCH($B1990,'Equipment register'!$A$2:$A$501,0)),"Not in register"))</f>
        <v/>
      </c>
      <c r="G1990" s="17" t="n"/>
      <c r="H1990" s="17" t="n"/>
      <c r="L1990" s="21">
        <f>IF($A1990="","",IF($H1990="",TODAY(),$H1990)-$A1990)</f>
        <v/>
      </c>
      <c r="M1990" s="20">
        <f>IF($A1990="","",IF($H1990&lt;&gt;"","Returned",IF(AND($G1990&lt;&gt;"",TODAY()&gt;$G1990),"Overdue","Out")))</f>
        <v/>
      </c>
      <c r="N1990" s="21">
        <f>IF(OR($A1990="",$G1990=""),"",MAX(0,IF($H1990="",TODAY(),$H1990)-$G1990))</f>
        <v/>
      </c>
    </row>
    <row r="1991">
      <c r="A1991" s="17" t="n"/>
      <c r="C1991" s="20">
        <f>IF($B1991="","",IFERROR(INDEX('Equipment register'!$B$2:$B$501,MATCH($B1991,'Equipment register'!$A$2:$A$501,0)),"Not in register"))</f>
        <v/>
      </c>
      <c r="G1991" s="17" t="n"/>
      <c r="H1991" s="17" t="n"/>
      <c r="L1991" s="21">
        <f>IF($A1991="","",IF($H1991="",TODAY(),$H1991)-$A1991)</f>
        <v/>
      </c>
      <c r="M1991" s="20">
        <f>IF($A1991="","",IF($H1991&lt;&gt;"","Returned",IF(AND($G1991&lt;&gt;"",TODAY()&gt;$G1991),"Overdue","Out")))</f>
        <v/>
      </c>
      <c r="N1991" s="21">
        <f>IF(OR($A1991="",$G1991=""),"",MAX(0,IF($H1991="",TODAY(),$H1991)-$G1991))</f>
        <v/>
      </c>
    </row>
    <row r="1992">
      <c r="A1992" s="17" t="n"/>
      <c r="C1992" s="20">
        <f>IF($B1992="","",IFERROR(INDEX('Equipment register'!$B$2:$B$501,MATCH($B1992,'Equipment register'!$A$2:$A$501,0)),"Not in register"))</f>
        <v/>
      </c>
      <c r="G1992" s="17" t="n"/>
      <c r="H1992" s="17" t="n"/>
      <c r="L1992" s="21">
        <f>IF($A1992="","",IF($H1992="",TODAY(),$H1992)-$A1992)</f>
        <v/>
      </c>
      <c r="M1992" s="20">
        <f>IF($A1992="","",IF($H1992&lt;&gt;"","Returned",IF(AND($G1992&lt;&gt;"",TODAY()&gt;$G1992),"Overdue","Out")))</f>
        <v/>
      </c>
      <c r="N1992" s="21">
        <f>IF(OR($A1992="",$G1992=""),"",MAX(0,IF($H1992="",TODAY(),$H1992)-$G1992))</f>
        <v/>
      </c>
    </row>
    <row r="1993">
      <c r="A1993" s="17" t="n"/>
      <c r="C1993" s="20">
        <f>IF($B1993="","",IFERROR(INDEX('Equipment register'!$B$2:$B$501,MATCH($B1993,'Equipment register'!$A$2:$A$501,0)),"Not in register"))</f>
        <v/>
      </c>
      <c r="G1993" s="17" t="n"/>
      <c r="H1993" s="17" t="n"/>
      <c r="L1993" s="21">
        <f>IF($A1993="","",IF($H1993="",TODAY(),$H1993)-$A1993)</f>
        <v/>
      </c>
      <c r="M1993" s="20">
        <f>IF($A1993="","",IF($H1993&lt;&gt;"","Returned",IF(AND($G1993&lt;&gt;"",TODAY()&gt;$G1993),"Overdue","Out")))</f>
        <v/>
      </c>
      <c r="N1993" s="21">
        <f>IF(OR($A1993="",$G1993=""),"",MAX(0,IF($H1993="",TODAY(),$H1993)-$G1993))</f>
        <v/>
      </c>
    </row>
    <row r="1994">
      <c r="A1994" s="17" t="n"/>
      <c r="C1994" s="20">
        <f>IF($B1994="","",IFERROR(INDEX('Equipment register'!$B$2:$B$501,MATCH($B1994,'Equipment register'!$A$2:$A$501,0)),"Not in register"))</f>
        <v/>
      </c>
      <c r="G1994" s="17" t="n"/>
      <c r="H1994" s="17" t="n"/>
      <c r="L1994" s="21">
        <f>IF($A1994="","",IF($H1994="",TODAY(),$H1994)-$A1994)</f>
        <v/>
      </c>
      <c r="M1994" s="20">
        <f>IF($A1994="","",IF($H1994&lt;&gt;"","Returned",IF(AND($G1994&lt;&gt;"",TODAY()&gt;$G1994),"Overdue","Out")))</f>
        <v/>
      </c>
      <c r="N1994" s="21">
        <f>IF(OR($A1994="",$G1994=""),"",MAX(0,IF($H1994="",TODAY(),$H1994)-$G1994))</f>
        <v/>
      </c>
    </row>
    <row r="1995">
      <c r="A1995" s="17" t="n"/>
      <c r="C1995" s="20">
        <f>IF($B1995="","",IFERROR(INDEX('Equipment register'!$B$2:$B$501,MATCH($B1995,'Equipment register'!$A$2:$A$501,0)),"Not in register"))</f>
        <v/>
      </c>
      <c r="G1995" s="17" t="n"/>
      <c r="H1995" s="17" t="n"/>
      <c r="L1995" s="21">
        <f>IF($A1995="","",IF($H1995="",TODAY(),$H1995)-$A1995)</f>
        <v/>
      </c>
      <c r="M1995" s="20">
        <f>IF($A1995="","",IF($H1995&lt;&gt;"","Returned",IF(AND($G1995&lt;&gt;"",TODAY()&gt;$G1995),"Overdue","Out")))</f>
        <v/>
      </c>
      <c r="N1995" s="21">
        <f>IF(OR($A1995="",$G1995=""),"",MAX(0,IF($H1995="",TODAY(),$H1995)-$G1995))</f>
        <v/>
      </c>
    </row>
    <row r="1996">
      <c r="A1996" s="17" t="n"/>
      <c r="C1996" s="20">
        <f>IF($B1996="","",IFERROR(INDEX('Equipment register'!$B$2:$B$501,MATCH($B1996,'Equipment register'!$A$2:$A$501,0)),"Not in register"))</f>
        <v/>
      </c>
      <c r="G1996" s="17" t="n"/>
      <c r="H1996" s="17" t="n"/>
      <c r="L1996" s="21">
        <f>IF($A1996="","",IF($H1996="",TODAY(),$H1996)-$A1996)</f>
        <v/>
      </c>
      <c r="M1996" s="20">
        <f>IF($A1996="","",IF($H1996&lt;&gt;"","Returned",IF(AND($G1996&lt;&gt;"",TODAY()&gt;$G1996),"Overdue","Out")))</f>
        <v/>
      </c>
      <c r="N1996" s="21">
        <f>IF(OR($A1996="",$G1996=""),"",MAX(0,IF($H1996="",TODAY(),$H1996)-$G1996))</f>
        <v/>
      </c>
    </row>
    <row r="1997">
      <c r="A1997" s="17" t="n"/>
      <c r="C1997" s="20">
        <f>IF($B1997="","",IFERROR(INDEX('Equipment register'!$B$2:$B$501,MATCH($B1997,'Equipment register'!$A$2:$A$501,0)),"Not in register"))</f>
        <v/>
      </c>
      <c r="G1997" s="17" t="n"/>
      <c r="H1997" s="17" t="n"/>
      <c r="L1997" s="21">
        <f>IF($A1997="","",IF($H1997="",TODAY(),$H1997)-$A1997)</f>
        <v/>
      </c>
      <c r="M1997" s="20">
        <f>IF($A1997="","",IF($H1997&lt;&gt;"","Returned",IF(AND($G1997&lt;&gt;"",TODAY()&gt;$G1997),"Overdue","Out")))</f>
        <v/>
      </c>
      <c r="N1997" s="21">
        <f>IF(OR($A1997="",$G1997=""),"",MAX(0,IF($H1997="",TODAY(),$H1997)-$G1997))</f>
        <v/>
      </c>
    </row>
    <row r="1998">
      <c r="A1998" s="17" t="n"/>
      <c r="C1998" s="20">
        <f>IF($B1998="","",IFERROR(INDEX('Equipment register'!$B$2:$B$501,MATCH($B1998,'Equipment register'!$A$2:$A$501,0)),"Not in register"))</f>
        <v/>
      </c>
      <c r="G1998" s="17" t="n"/>
      <c r="H1998" s="17" t="n"/>
      <c r="L1998" s="21">
        <f>IF($A1998="","",IF($H1998="",TODAY(),$H1998)-$A1998)</f>
        <v/>
      </c>
      <c r="M1998" s="20">
        <f>IF($A1998="","",IF($H1998&lt;&gt;"","Returned",IF(AND($G1998&lt;&gt;"",TODAY()&gt;$G1998),"Overdue","Out")))</f>
        <v/>
      </c>
      <c r="N1998" s="21">
        <f>IF(OR($A1998="",$G1998=""),"",MAX(0,IF($H1998="",TODAY(),$H1998)-$G1998))</f>
        <v/>
      </c>
    </row>
    <row r="1999">
      <c r="A1999" s="17" t="n"/>
      <c r="C1999" s="20">
        <f>IF($B1999="","",IFERROR(INDEX('Equipment register'!$B$2:$B$501,MATCH($B1999,'Equipment register'!$A$2:$A$501,0)),"Not in register"))</f>
        <v/>
      </c>
      <c r="G1999" s="17" t="n"/>
      <c r="H1999" s="17" t="n"/>
      <c r="L1999" s="21">
        <f>IF($A1999="","",IF($H1999="",TODAY(),$H1999)-$A1999)</f>
        <v/>
      </c>
      <c r="M1999" s="20">
        <f>IF($A1999="","",IF($H1999&lt;&gt;"","Returned",IF(AND($G1999&lt;&gt;"",TODAY()&gt;$G1999),"Overdue","Out")))</f>
        <v/>
      </c>
      <c r="N1999" s="21">
        <f>IF(OR($A1999="",$G1999=""),"",MAX(0,IF($H1999="",TODAY(),$H1999)-$G1999))</f>
        <v/>
      </c>
    </row>
    <row r="2000">
      <c r="A2000" s="17" t="n"/>
      <c r="C2000" s="20">
        <f>IF($B2000="","",IFERROR(INDEX('Equipment register'!$B$2:$B$501,MATCH($B2000,'Equipment register'!$A$2:$A$501,0)),"Not in register"))</f>
        <v/>
      </c>
      <c r="G2000" s="17" t="n"/>
      <c r="H2000" s="17" t="n"/>
      <c r="L2000" s="21">
        <f>IF($A2000="","",IF($H2000="",TODAY(),$H2000)-$A2000)</f>
        <v/>
      </c>
      <c r="M2000" s="20">
        <f>IF($A2000="","",IF($H2000&lt;&gt;"","Returned",IF(AND($G2000&lt;&gt;"",TODAY()&gt;$G2000),"Overdue","Out")))</f>
        <v/>
      </c>
      <c r="N2000" s="21">
        <f>IF(OR($A2000="",$G2000=""),"",MAX(0,IF($H2000="",TODAY(),$H2000)-$G2000))</f>
        <v/>
      </c>
    </row>
    <row r="2001">
      <c r="A2001" s="17" t="n"/>
      <c r="C2001" s="20">
        <f>IF($B2001="","",IFERROR(INDEX('Equipment register'!$B$2:$B$501,MATCH($B2001,'Equipment register'!$A$2:$A$501,0)),"Not in register"))</f>
        <v/>
      </c>
      <c r="G2001" s="17" t="n"/>
      <c r="H2001" s="17" t="n"/>
      <c r="L2001" s="21">
        <f>IF($A2001="","",IF($H2001="",TODAY(),$H2001)-$A2001)</f>
        <v/>
      </c>
      <c r="M2001" s="20">
        <f>IF($A2001="","",IF($H2001&lt;&gt;"","Returned",IF(AND($G2001&lt;&gt;"",TODAY()&gt;$G2001),"Overdue","Out")))</f>
        <v/>
      </c>
      <c r="N2001" s="21">
        <f>IF(OR($A2001="",$G2001=""),"",MAX(0,IF($H2001="",TODAY(),$H2001)-$G2001))</f>
        <v/>
      </c>
    </row>
  </sheetData>
  <autoFilter ref="A1:N2001"/>
  <dataValidations count="5">
    <dataValidation sqref="F2:F2001" showDropDown="0" showInputMessage="0" showErrorMessage="1" allowBlank="1" errorTitle="Condition out" error="Choose a value from the list (edit the list on the Lists sheet)." prompt="Choose from the list" type="list" errorStyle="warning">
      <formula1>Lists!$B$2:$B$6</formula1>
    </dataValidation>
    <dataValidation sqref="I2:I2001" showDropDown="0" showInputMessage="0" showErrorMessage="1" allowBlank="1" errorTitle="Condition in" error="Choose a value from the list (edit the list on the Lists sheet)." prompt="Choose from the list" type="list" errorStyle="warning">
      <formula1>Lists!$B$2:$B$6</formula1>
    </dataValidation>
    <dataValidation sqref="A2:A2001" showDropDown="0" showInputMessage="0" showErrorMessage="0" allowBlank="1" errorTitle="Date expected" error="Enter a real date, e.g. 2026-01-31 (YYYY-MM-DD)." type="date" errorStyle="warning" operator="greaterThan">
      <formula1>1</formula1>
    </dataValidation>
    <dataValidation sqref="G2:G2001" showDropDown="0" showInputMessage="0" showErrorMessage="0" allowBlank="1" errorTitle="Date expected" error="Enter a real date, e.g. 2026-01-31 (YYYY-MM-DD)." type="date" errorStyle="warning" operator="greaterThan">
      <formula1>1</formula1>
    </dataValidation>
    <dataValidation sqref="H2:H2001" showDropDown="0" showInputMessage="0" showErrorMessage="0" allowBlank="1" errorTitle="Date expected" error="Enter a real date, e.g. 2026-01-31 (YYYY-MM-DD)." type="date" errorStyle="warning" operator="greaterThan">
      <formula1>1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6" customWidth="1" min="3" max="3"/>
  </cols>
  <sheetData>
    <row r="1">
      <c r="A1" s="1" t="inlineStr">
        <is>
          <t>Summary</t>
        </is>
      </c>
    </row>
    <row r="3">
      <c r="A3" s="22" t="inlineStr">
        <is>
          <t>Items in the register</t>
        </is>
      </c>
      <c r="B3" s="23">
        <f>COUNTA('Equipment register'!$A$2:$A$501)</f>
        <v/>
      </c>
    </row>
    <row r="4">
      <c r="A4" s="22" t="inlineStr">
        <is>
          <t>Signed out now</t>
        </is>
      </c>
      <c r="B4" s="23">
        <f>COUNTIF('Sign-out log'!$M$2:$M$2001,"Out")+COUNTIF('Sign-out log'!$M$2:$M$2001,"Overdue")</f>
        <v/>
      </c>
    </row>
    <row r="5">
      <c r="A5" s="24" t="inlineStr">
        <is>
          <t>Overdue now</t>
        </is>
      </c>
      <c r="B5" s="25">
        <f>COUNTIF('Sign-out log'!$M$2:$M$2001,"Overdue")</f>
        <v/>
      </c>
    </row>
    <row r="6">
      <c r="A6" s="24" t="inlineStr">
        <is>
          <t>Returned late (all time)</t>
        </is>
      </c>
      <c r="B6" s="25">
        <f>COUNTIFS('Sign-out log'!$M$2:$M$2001,"Returned",'Sign-out log'!$N$2:$N$2001,"&gt;0")</f>
        <v/>
      </c>
    </row>
    <row r="7">
      <c r="A7" s="24" t="inlineStr">
        <is>
          <t>Average days out (returned items)</t>
        </is>
      </c>
      <c r="B7" s="26">
        <f>IFERROR(AVERAGEIFS('Sign-out log'!$L$2:$L$2001,'Sign-out log'!$M$2:$M$2001,"Returned"),"")</f>
        <v/>
      </c>
    </row>
    <row r="8">
      <c r="A8" s="24" t="inlineStr">
        <is>
          <t>Service overdue</t>
        </is>
      </c>
      <c r="B8" s="25">
        <f>COUNTIF('Equipment register'!$T$2:$T$501,"Overdue")</f>
        <v/>
      </c>
    </row>
    <row r="9">
      <c r="A9" s="24" t="inlineStr">
        <is>
          <t>Service due within 14 days</t>
        </is>
      </c>
      <c r="B9" s="25">
        <f>COUNTIF('Equipment register'!$T$2:$T$501,"Due within 14 days")</f>
        <v/>
      </c>
    </row>
    <row r="10">
      <c r="A10" s="24" t="inlineStr">
        <is>
          <t>Returned in Poor or Scrap condition</t>
        </is>
      </c>
      <c r="B10" s="25">
        <f>COUNTIF('Sign-out log'!$I$2:$I$2001,"Poor")+COUNTIF('Sign-out log'!$I$2:$I$2001,"Scrap")</f>
        <v/>
      </c>
    </row>
    <row r="12">
      <c r="A12" s="11" t="inlineStr">
        <is>
          <t>Category</t>
        </is>
      </c>
      <c r="B12" s="11" t="inlineStr">
        <is>
          <t>Items</t>
        </is>
      </c>
      <c r="C12" s="11" t="inlineStr">
        <is>
          <t>Purchase cost</t>
        </is>
      </c>
    </row>
    <row r="13">
      <c r="A13" s="27">
        <f>Lists!A2</f>
        <v/>
      </c>
      <c r="B13" s="27">
        <f>COUNTIF('Equipment register'!$C$2:$C$501,A13)</f>
        <v/>
      </c>
      <c r="C13" s="28">
        <f>SUMIF('Equipment register'!$C$2:$C$501,A13,'Equipment register'!$L$2:$L$501)</f>
        <v/>
      </c>
    </row>
    <row r="14">
      <c r="A14" s="27">
        <f>Lists!A3</f>
        <v/>
      </c>
      <c r="B14" s="27">
        <f>COUNTIF('Equipment register'!$C$2:$C$501,A14)</f>
        <v/>
      </c>
      <c r="C14" s="28">
        <f>SUMIF('Equipment register'!$C$2:$C$501,A14,'Equipment register'!$L$2:$L$501)</f>
        <v/>
      </c>
    </row>
    <row r="15">
      <c r="A15" s="27">
        <f>Lists!A4</f>
        <v/>
      </c>
      <c r="B15" s="27">
        <f>COUNTIF('Equipment register'!$C$2:$C$501,A15)</f>
        <v/>
      </c>
      <c r="C15" s="28">
        <f>SUMIF('Equipment register'!$C$2:$C$501,A15,'Equipment register'!$L$2:$L$501)</f>
        <v/>
      </c>
    </row>
    <row r="16">
      <c r="A16" s="27">
        <f>Lists!A5</f>
        <v/>
      </c>
      <c r="B16" s="27">
        <f>COUNTIF('Equipment register'!$C$2:$C$501,A16)</f>
        <v/>
      </c>
      <c r="C16" s="28">
        <f>SUMIF('Equipment register'!$C$2:$C$501,A16,'Equipment register'!$L$2:$L$501)</f>
        <v/>
      </c>
    </row>
    <row r="17">
      <c r="A17" s="27">
        <f>Lists!A6</f>
        <v/>
      </c>
      <c r="B17" s="27">
        <f>COUNTIF('Equipment register'!$C$2:$C$501,A17)</f>
        <v/>
      </c>
      <c r="C17" s="28">
        <f>SUMIF('Equipment register'!$C$2:$C$501,A17,'Equipment register'!$L$2:$L$501)</f>
        <v/>
      </c>
    </row>
    <row r="18">
      <c r="A18" s="27">
        <f>Lists!A7</f>
        <v/>
      </c>
      <c r="B18" s="27">
        <f>COUNTIF('Equipment register'!$C$2:$C$501,A18)</f>
        <v/>
      </c>
      <c r="C18" s="28">
        <f>SUMIF('Equipment register'!$C$2:$C$501,A18,'Equipment register'!$L$2:$L$501)</f>
        <v/>
      </c>
    </row>
    <row r="19">
      <c r="A19" s="27">
        <f>Lists!A8</f>
        <v/>
      </c>
      <c r="B19" s="27">
        <f>COUNTIF('Equipment register'!$C$2:$C$501,A19)</f>
        <v/>
      </c>
      <c r="C19" s="28">
        <f>SUMIF('Equipment register'!$C$2:$C$501,A19,'Equipment register'!$L$2:$L$501)</f>
        <v/>
      </c>
    </row>
    <row r="20">
      <c r="A20" s="27">
        <f>Lists!A9</f>
        <v/>
      </c>
      <c r="B20" s="27">
        <f>COUNTIF('Equipment register'!$C$2:$C$501,A20)</f>
        <v/>
      </c>
      <c r="C20" s="28">
        <f>SUMIF('Equipment register'!$C$2:$C$501,A20,'Equipment register'!$L$2:$L$501)</f>
        <v/>
      </c>
    </row>
    <row r="21">
      <c r="A21" s="27">
        <f>Lists!A10</f>
        <v/>
      </c>
      <c r="B21" s="27">
        <f>COUNTIF('Equipment register'!$C$2:$C$501,A21)</f>
        <v/>
      </c>
      <c r="C21" s="28">
        <f>SUMIF('Equipment register'!$C$2:$C$501,A21,'Equipment register'!$L$2:$L$501)</f>
        <v/>
      </c>
    </row>
    <row r="22">
      <c r="A22" s="27">
        <f>Lists!A11</f>
        <v/>
      </c>
      <c r="B22" s="27">
        <f>COUNTIF('Equipment register'!$C$2:$C$501,A22)</f>
        <v/>
      </c>
      <c r="C22" s="28">
        <f>SUMIF('Equipment register'!$C$2:$C$501,A22,'Equipment register'!$L$2:$L$501)</f>
        <v/>
      </c>
    </row>
    <row r="25">
      <c r="A25" s="8" t="inlineStr">
        <is>
          <t>Track this automatically with Asetavo — asetavo.com/free-asset-tracking-software</t>
        </is>
      </c>
    </row>
  </sheetData>
  <hyperlinks>
    <hyperlink xmlns:r="http://schemas.openxmlformats.org/officeDocument/2006/relationships" ref="A25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</cols>
  <sheetData>
    <row r="1">
      <c r="A1" s="5" t="inlineStr">
        <is>
          <t>Category</t>
        </is>
      </c>
      <c r="B1" s="5" t="inlineStr">
        <is>
          <t>Condition</t>
        </is>
      </c>
      <c r="C1" s="5" t="inlineStr">
        <is>
          <t>Status</t>
        </is>
      </c>
      <c r="D1" s="5" t="inlineStr">
        <is>
          <t>Tag type</t>
        </is>
      </c>
      <c r="F1" s="9" t="inlineStr">
        <is>
          <t>Edit these lists to match your organisation. Add new values at the bottom of a list, then extend the matching dropdown range (Data → Data validation) if you add more rows than the list had.</t>
        </is>
      </c>
    </row>
    <row r="2">
      <c r="A2" t="inlineStr">
        <is>
          <t>Power tools</t>
        </is>
      </c>
      <c r="B2" t="inlineStr">
        <is>
          <t>New</t>
        </is>
      </c>
      <c r="C2" t="inlineStr">
        <is>
          <t>In use</t>
        </is>
      </c>
      <c r="D2" t="inlineStr">
        <is>
          <t>QR</t>
        </is>
      </c>
    </row>
    <row r="3">
      <c r="A3" t="inlineStr">
        <is>
          <t>Hand tools</t>
        </is>
      </c>
      <c r="B3" t="inlineStr">
        <is>
          <t>Good</t>
        </is>
      </c>
      <c r="C3" t="inlineStr">
        <is>
          <t>In store</t>
        </is>
      </c>
      <c r="D3" t="inlineStr">
        <is>
          <t>Barcode</t>
        </is>
      </c>
    </row>
    <row r="4">
      <c r="A4" t="inlineStr">
        <is>
          <t>Measuring &amp; survey</t>
        </is>
      </c>
      <c r="B4" t="inlineStr">
        <is>
          <t>Fair</t>
        </is>
      </c>
      <c r="C4" t="inlineStr">
        <is>
          <t>In repair</t>
        </is>
      </c>
      <c r="D4" t="inlineStr">
        <is>
          <t>NFC</t>
        </is>
      </c>
    </row>
    <row r="5">
      <c r="A5" t="inlineStr">
        <is>
          <t>Plant &amp; machinery</t>
        </is>
      </c>
      <c r="B5" t="inlineStr">
        <is>
          <t>Poor</t>
        </is>
      </c>
      <c r="C5" t="inlineStr">
        <is>
          <t>In transit</t>
        </is>
      </c>
      <c r="D5" t="inlineStr">
        <is>
          <t>UHF RFID</t>
        </is>
      </c>
    </row>
    <row r="6">
      <c r="A6" t="inlineStr">
        <is>
          <t>Generators &amp; compressors</t>
        </is>
      </c>
      <c r="B6" t="inlineStr">
        <is>
          <t>Scrap</t>
        </is>
      </c>
      <c r="C6" t="inlineStr">
        <is>
          <t>Disposed</t>
        </is>
      </c>
      <c r="D6" t="inlineStr">
        <is>
          <t>None yet</t>
        </is>
      </c>
    </row>
    <row r="7">
      <c r="A7" t="inlineStr">
        <is>
          <t>Access equipment</t>
        </is>
      </c>
      <c r="C7" t="inlineStr">
        <is>
          <t>Lost</t>
        </is>
      </c>
    </row>
    <row r="8">
      <c r="A8" t="inlineStr">
        <is>
          <t>Safety equipment</t>
        </is>
      </c>
      <c r="C8" t="inlineStr">
        <is>
          <t>Written off</t>
        </is>
      </c>
    </row>
    <row r="9">
      <c r="A9" t="inlineStr">
        <is>
          <t>Vehicles</t>
        </is>
      </c>
    </row>
    <row r="10">
      <c r="A10" t="inlineStr">
        <is>
          <t>IT &amp; AV</t>
        </is>
      </c>
    </row>
    <row r="11">
      <c r="A11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2026-10-08T06:11:07Z</dcterms:created>
  <dcterms:modified xmlns:dcterms="http://purl.org/dc/terms/" xmlns:xsi="http://www.w3.org/2001/XMLSchema-instance" xsi:type="dcterms:W3CDTF">2026-10-08T06:11:08Z</dcterms:modified>
</cp:coreProperties>
</file>