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ettings" sheetId="2" state="visible" r:id="rId2"/>
    <sheet xmlns:r="http://schemas.openxmlformats.org/officeDocument/2006/relationships" name="School asset register" sheetId="3" state="visible" r:id="rId3"/>
    <sheet xmlns:r="http://schemas.openxmlformats.org/officeDocument/2006/relationships" name="Summary" sheetId="4" state="visible" r:id="rId4"/>
    <sheet xmlns:r="http://schemas.openxmlformats.org/officeDocument/2006/relationships" name="Lists" sheetId="5" state="visible" r:id="rId5"/>
  </sheets>
  <definedNames>
    <definedName name="_xlnm._FilterDatabase" localSheetId="2" hidden="1">'School asset register'!$A$1:$AD$1001</definedName>
    <definedName name="_xlnm.Print_Titles" localSheetId="2">'School asset register'!$1:$1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color rgb="000F172A"/>
      <sz val="16"/>
    </font>
    <font>
      <b val="1"/>
      <color rgb="000D9488"/>
      <sz val="12"/>
    </font>
    <font>
      <b val="1"/>
      <color rgb="00FFFFFF"/>
    </font>
    <font>
      <b val="1"/>
      <color rgb="000F172A"/>
    </font>
    <font>
      <b val="1"/>
      <color rgb="000D9488"/>
      <u val="single"/>
    </font>
    <font>
      <i val="1"/>
      <color rgb="00475569"/>
    </font>
    <font>
      <color rgb="000F172A"/>
    </font>
  </fonts>
  <fills count="7">
    <fill>
      <patternFill/>
    </fill>
    <fill>
      <patternFill patternType="gray125"/>
    </fill>
    <fill>
      <patternFill patternType="solid">
        <fgColor rgb="000D9488"/>
      </patternFill>
    </fill>
    <fill>
      <patternFill patternType="solid">
        <fgColor rgb="00334155"/>
      </patternFill>
    </fill>
    <fill>
      <patternFill patternType="solid">
        <fgColor rgb="00FFF7DB"/>
      </patternFill>
    </fill>
    <fill>
      <patternFill patternType="solid">
        <fgColor rgb="00CCFBF1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0" fillId="0" borderId="0" applyAlignment="1" pivotButton="0" quotePrefix="0" xfId="0">
      <alignment horizontal="right" vertical="top"/>
    </xf>
    <xf numFmtId="0" fontId="3" fillId="2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4" fillId="0" borderId="0" pivotButton="0" quotePrefix="0" xfId="0"/>
    <xf numFmtId="164" fontId="0" fillId="5" borderId="1" pivotButton="0" quotePrefix="0" xfId="0"/>
    <xf numFmtId="0" fontId="3" fillId="2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0" fillId="4" borderId="0" pivotButton="0" quotePrefix="0" xfId="0"/>
    <xf numFmtId="164" fontId="0" fillId="4" borderId="0" pivotButton="0" quotePrefix="0" xfId="0"/>
    <xf numFmtId="4" fontId="0" fillId="4" borderId="0" pivotButton="0" quotePrefix="0" xfId="0"/>
    <xf numFmtId="1" fontId="0" fillId="4" borderId="0" pivotButton="0" quotePrefix="0" xfId="0"/>
    <xf numFmtId="164" fontId="0" fillId="0" borderId="0" pivotButton="0" quotePrefix="0" xfId="0"/>
    <xf numFmtId="4" fontId="0" fillId="0" borderId="0" pivotButton="0" quotePrefix="0" xfId="0"/>
    <xf numFmtId="1" fontId="0" fillId="0" borderId="0" pivotButton="0" quotePrefix="0" xfId="0"/>
    <xf numFmtId="4" fontId="0" fillId="6" borderId="0" pivotButton="0" quotePrefix="0" xfId="0"/>
    <xf numFmtId="0" fontId="0" fillId="0" borderId="1" pivotButton="0" quotePrefix="0" xfId="0"/>
    <xf numFmtId="4" fontId="0" fillId="0" borderId="1" pivotButton="0" quotePrefix="0" xfId="0"/>
    <xf numFmtId="4" fontId="4" fillId="0" borderId="0" pivotButton="0" quotePrefix="0" xfId="0"/>
    <xf numFmtId="0" fontId="4" fillId="0" borderId="1" pivotButton="0" quotePrefix="0" xfId="0"/>
    <xf numFmtId="0" fontId="4" fillId="6" borderId="1" pivotButton="0" quotePrefix="0" xfId="0"/>
    <xf numFmtId="0" fontId="7" fillId="0" borderId="1" pivotButton="0" quotePrefix="0" xfId="0"/>
    <xf numFmtId="0" fontId="0" fillId="6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setavo.com/free-asset-tracking-software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setavo.com/free-asset-tracking-software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asetavo.com/free-asset-tracking-softwar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20" customWidth="1" min="2" max="2"/>
  </cols>
  <sheetData>
    <row r="1">
      <c r="B1" s="1" t="inlineStr">
        <is>
          <t>School asset register template</t>
        </is>
      </c>
    </row>
    <row r="2" ht="48" customHeight="1">
      <c r="B2" s="2" t="inlineStr">
        <is>
          <t>A fixed asset register for primary and secondary schools, colleges and training centres: what the school owns, which block and classroom it is in, which department and teacher are responsible, how it was funded (including donor-funded items), its condition and — optionally — its depreciation.</t>
        </is>
      </c>
    </row>
    <row r="4">
      <c r="B4" s="3" t="inlineStr">
        <is>
          <t>How to use it</t>
        </is>
      </c>
    </row>
    <row r="5" ht="15" customHeight="1">
      <c r="A5" s="4" t="inlineStr">
        <is>
          <t>1.</t>
        </is>
      </c>
      <c r="B5" s="2" t="inlineStr">
        <is>
          <t>Read the yellow example rows on the “School asset register” sheet, then delete them.</t>
        </is>
      </c>
    </row>
    <row r="6" ht="30" customHeight="1">
      <c r="A6" s="4" t="inlineStr">
        <is>
          <t>2.</t>
        </is>
      </c>
      <c r="B6" s="2" t="inlineStr">
        <is>
          <t>Decide your ID scheme first (e.g. SCH-000001) and label every item with its ID — inside desk lids, under projectors, on the back of computers.</t>
        </is>
      </c>
    </row>
    <row r="7" ht="30" customHeight="1">
      <c r="A7" s="4" t="inlineStr">
        <is>
          <t>3.</t>
        </is>
      </c>
      <c r="B7" s="2" t="inlineStr">
        <is>
          <t>Record where each item lives: Site (campus) → Building (block) → Room (classroom, lab, office) and the Department and Custodian (teacher or head of department) responsible.</t>
        </is>
      </c>
    </row>
    <row r="8" ht="30" customHeight="1">
      <c r="A8" s="4" t="inlineStr">
        <is>
          <t>4.</t>
        </is>
      </c>
      <c r="B8" s="2" t="inlineStr">
        <is>
          <t>Record how the item was funded. If a donor or grant paid for it, add the donor or grant name — many donors ask for a list of what their funds bought.</t>
        </is>
      </c>
    </row>
    <row r="9" ht="30" customHeight="1">
      <c r="A9" s="4" t="inlineStr">
        <is>
          <t>5.</t>
        </is>
      </c>
      <c r="B9" s="2" t="inlineStr">
        <is>
          <t>Low-value items that are bought in sets (desks, chairs, microscopes) can be one row per set: put the quantity in the name, e.g. “Student desks (set of 40)”.</t>
        </is>
      </c>
    </row>
    <row r="10" ht="30" customHeight="1">
      <c r="A10" s="4" t="inlineStr">
        <is>
          <t>6.</t>
        </is>
      </c>
      <c r="B10" s="2" t="inlineStr">
        <is>
          <t>Depreciation is optional. If your school depreciates assets, choose Straight-line and enter cost, residual value and useful life; set the reporting date on the Settings sheet. Otherwise leave the method as None.</t>
        </is>
      </c>
    </row>
    <row r="11" ht="30" customHeight="1">
      <c r="A11" s="4" t="inlineStr">
        <is>
          <t>7.</t>
        </is>
      </c>
      <c r="B11" s="2" t="inlineStr">
        <is>
          <t>Update “Last verified” every time you check a room — at least once a year, and at the end of each term for portable ICT equipment is a sensible rhythm.</t>
        </is>
      </c>
    </row>
    <row r="13">
      <c r="B13" s="3" t="inlineStr">
        <is>
          <t>Sheets in this workbook</t>
        </is>
      </c>
    </row>
    <row r="14" ht="15" customHeight="1">
      <c r="A14" s="4" t="inlineStr">
        <is>
          <t>•</t>
        </is>
      </c>
      <c r="B14" s="2" t="inlineStr">
        <is>
          <t>Settings — reporting date for depreciation.</t>
        </is>
      </c>
    </row>
    <row r="15" ht="15" customHeight="1">
      <c r="A15" s="4" t="inlineStr">
        <is>
          <t>•</t>
        </is>
      </c>
      <c r="B15" s="2" t="inlineStr">
        <is>
          <t>School asset register — the register.</t>
        </is>
      </c>
    </row>
    <row r="16" ht="15" customHeight="1">
      <c r="A16" s="4" t="inlineStr">
        <is>
          <t>•</t>
        </is>
      </c>
      <c r="B16" s="2" t="inlineStr">
        <is>
          <t>Summary — totals by category and funding source, and items in Poor or Scrap condition (your replacement list).</t>
        </is>
      </c>
    </row>
    <row r="17" ht="15" customHeight="1">
      <c r="A17" s="4" t="inlineStr">
        <is>
          <t>•</t>
        </is>
      </c>
      <c r="B17" s="2" t="inlineStr">
        <is>
          <t>Lists — categories, funding sources and other dropdowns. Edit them to match your school.</t>
        </is>
      </c>
    </row>
    <row r="19">
      <c r="B19" s="3" t="inlineStr">
        <is>
          <t>A note on rules</t>
        </is>
      </c>
    </row>
    <row r="20" ht="45" customHeight="1">
      <c r="A20" s="4" t="inlineStr">
        <is>
          <t>•</t>
        </is>
      </c>
      <c r="B20" s="2" t="inlineStr">
        <is>
          <t>Ministries of education, local authorities, trusts and donors set their own rules for capitalisation thresholds, useful lives and reporting formats. This template is a neutral starting point — check what your governing body, auditor or donor requires and adjust the columns and lists to match.</t>
        </is>
      </c>
    </row>
    <row r="22">
      <c r="B22" s="3" t="inlineStr">
        <is>
          <t>Using it in Google Sheets</t>
        </is>
      </c>
    </row>
    <row r="23" ht="30" customHeight="1">
      <c r="A23" s="4" t="inlineStr">
        <is>
          <t>•</t>
        </is>
      </c>
      <c r="B23" s="2" t="inlineStr">
        <is>
          <t>Upload the .xlsx file to Google Drive, open it, then choose File → Save as Google Sheets. Or, in a blank Google Sheet, use File → Import → Upload and choose “Replace spreadsheet”.</t>
        </is>
      </c>
    </row>
    <row r="24" ht="30" customHeight="1">
      <c r="A24" s="4" t="inlineStr">
        <is>
          <t>•</t>
        </is>
      </c>
      <c r="B24" s="2" t="inlineStr">
        <is>
          <t>Formulas, dropdown lists and frozen header rows carry over. Check that your spreadsheet locale uses the same date format (File → Settings → Locale) so typed dates are recognised.</t>
        </is>
      </c>
    </row>
    <row r="26">
      <c r="B26" s="3" t="inlineStr">
        <is>
          <t>Moving to Asetavo later</t>
        </is>
      </c>
    </row>
    <row r="27" ht="30" customHeight="1">
      <c r="A27" s="4" t="inlineStr">
        <is>
          <t>•</t>
        </is>
      </c>
      <c r="B27" s="2" t="inlineStr">
        <is>
          <t>Standard columns use Asetavo’s asset field names, so the Excel/CSV import wizard can match them. Columns such as Funding source and Donor / grant name can be skipped during import, or merged into Notes first.</t>
        </is>
      </c>
    </row>
    <row r="28" ht="30" customHeight="1">
      <c r="A28" s="4" t="inlineStr">
        <is>
          <t>•</t>
        </is>
      </c>
      <c r="B28" s="2" t="inlineStr">
        <is>
          <t>Starter is free for up to 100 assets and 2 users. Growth adds check-in/out (e.g. laptops and tablets lent to teachers), audits and stock-takes, and multi-site.</t>
        </is>
      </c>
    </row>
    <row r="30">
      <c r="B30" s="3" t="inlineStr">
        <is>
          <t>Colour key</t>
        </is>
      </c>
    </row>
    <row r="31">
      <c r="B31" s="5" t="inlineStr">
        <is>
          <t>Teal header — a column you fill in.</t>
        </is>
      </c>
    </row>
    <row r="32">
      <c r="B32" s="6" t="inlineStr">
        <is>
          <t>Dark header and grey cells — calculated by a formula. Don’t type over these cells.</t>
        </is>
      </c>
    </row>
    <row r="33">
      <c r="B33" s="7" t="inlineStr">
        <is>
          <t>Pale-yellow rows — example rows. Read them, then delete them before you start.</t>
        </is>
      </c>
    </row>
    <row r="35">
      <c r="B35" s="8" t="inlineStr">
        <is>
          <t>Track this automatically with Asetavo — asetavo.com/free-asset-tracking-software</t>
        </is>
      </c>
    </row>
    <row r="36">
      <c r="B36" s="9" t="inlineStr">
        <is>
          <t>Free template from asetavo.com/templates · version 2026-10 · adapt it to your organisation’s policies and accounting rules.</t>
        </is>
      </c>
    </row>
  </sheetData>
  <hyperlinks>
    <hyperlink xmlns:r="http://schemas.openxmlformats.org/officeDocument/2006/relationships" ref="B3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80" customWidth="1" min="3" max="3"/>
  </cols>
  <sheetData>
    <row r="1">
      <c r="A1" s="1" t="inlineStr">
        <is>
          <t>Settings</t>
        </is>
      </c>
    </row>
    <row r="3">
      <c r="A3" s="10" t="inlineStr">
        <is>
          <t>Reporting date (depreciation calculated to)</t>
        </is>
      </c>
      <c r="B3" s="11" t="n">
        <v>46387</v>
      </c>
      <c r="C3" s="9" t="inlineStr">
        <is>
          <t>Only used if you depreciate assets. Usually your financial year end.</t>
        </is>
      </c>
    </row>
    <row r="6">
      <c r="A6" s="8" t="inlineStr">
        <is>
          <t>Track this automatically with Asetavo — asetavo.com/free-asset-tracking-software</t>
        </is>
      </c>
    </row>
  </sheetData>
  <hyperlinks>
    <hyperlink xmlns:r="http://schemas.openxmlformats.org/officeDocument/2006/relationships" ref="A6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D1001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8" customWidth="1" min="2" max="2"/>
    <col width="22" customWidth="1" min="3" max="3"/>
    <col width="20" customWidth="1" min="4" max="4"/>
    <col width="14" customWidth="1" min="5" max="5"/>
    <col width="12" customWidth="1" min="6" max="6"/>
    <col width="16" customWidth="1" min="7" max="7"/>
    <col width="14" customWidth="1" min="8" max="8"/>
    <col width="16" customWidth="1" min="9" max="9"/>
    <col width="12" customWidth="1" min="10" max="10"/>
    <col width="12" customWidth="1" min="11" max="11"/>
    <col width="14" customWidth="1" min="12" max="12"/>
    <col width="16" customWidth="1" min="13" max="13"/>
    <col width="15" customWidth="1" min="14" max="14"/>
    <col width="18" customWidth="1" min="15" max="15"/>
    <col width="13" customWidth="1" min="16" max="16"/>
    <col width="13" customWidth="1" min="17" max="17"/>
    <col width="9" customWidth="1" min="18" max="18"/>
    <col width="12" customWidth="1" min="19" max="19"/>
    <col width="10" customWidth="1" min="20" max="20"/>
    <col width="14" customWidth="1" min="21" max="21"/>
    <col width="10" customWidth="1" min="22" max="22"/>
    <col width="12" customWidth="1" min="23" max="23"/>
    <col width="10" customWidth="1" min="24" max="24"/>
    <col width="14" customWidth="1" min="25" max="25"/>
    <col width="12" customWidth="1" min="26" max="26"/>
    <col width="12" customWidth="1" min="27" max="27"/>
    <col width="28" customWidth="1" min="28" max="28"/>
    <col width="14" customWidth="1" min="29" max="29"/>
    <col width="13" customWidth="1" min="30" max="30"/>
  </cols>
  <sheetData>
    <row r="1" ht="32" customHeight="1">
      <c r="A1" s="12" t="inlineStr">
        <is>
          <t>Asset ID</t>
        </is>
      </c>
      <c r="B1" s="12" t="inlineStr">
        <is>
          <t>Asset name</t>
        </is>
      </c>
      <c r="C1" s="12" t="inlineStr">
        <is>
          <t>Description</t>
        </is>
      </c>
      <c r="D1" s="12" t="inlineStr">
        <is>
          <t>Category</t>
        </is>
      </c>
      <c r="E1" s="12" t="inlineStr">
        <is>
          <t>Site / property</t>
        </is>
      </c>
      <c r="F1" s="12" t="inlineStr">
        <is>
          <t>Building</t>
        </is>
      </c>
      <c r="G1" s="12" t="inlineStr">
        <is>
          <t>Room / location</t>
        </is>
      </c>
      <c r="H1" s="12" t="inlineStr">
        <is>
          <t>Department</t>
        </is>
      </c>
      <c r="I1" s="12" t="inlineStr">
        <is>
          <t>Custodian</t>
        </is>
      </c>
      <c r="J1" s="12" t="inlineStr">
        <is>
          <t>Manufacturer</t>
        </is>
      </c>
      <c r="K1" s="12" t="inlineStr">
        <is>
          <t>Model</t>
        </is>
      </c>
      <c r="L1" s="12" t="inlineStr">
        <is>
          <t>Serial number</t>
        </is>
      </c>
      <c r="M1" s="12" t="inlineStr">
        <is>
          <t>Supplier</t>
        </is>
      </c>
      <c r="N1" s="12" t="inlineStr">
        <is>
          <t>Funding source</t>
        </is>
      </c>
      <c r="O1" s="12" t="inlineStr">
        <is>
          <t>Donor / grant name</t>
        </is>
      </c>
      <c r="P1" s="12" t="inlineStr">
        <is>
          <t>Acquisition date</t>
        </is>
      </c>
      <c r="Q1" s="12" t="inlineStr">
        <is>
          <t>Purchase cost</t>
        </is>
      </c>
      <c r="R1" s="12" t="inlineStr">
        <is>
          <t>Currency</t>
        </is>
      </c>
      <c r="S1" s="12" t="inlineStr">
        <is>
          <t>Residual value</t>
        </is>
      </c>
      <c r="T1" s="12" t="inlineStr">
        <is>
          <t>Useful life (months)</t>
        </is>
      </c>
      <c r="U1" s="12" t="inlineStr">
        <is>
          <t>Depreciation method</t>
        </is>
      </c>
      <c r="V1" s="12" t="inlineStr">
        <is>
          <t>Condition</t>
        </is>
      </c>
      <c r="W1" s="12" t="inlineStr">
        <is>
          <t>Status</t>
        </is>
      </c>
      <c r="X1" s="12" t="inlineStr">
        <is>
          <t>Tag type</t>
        </is>
      </c>
      <c r="Y1" s="12" t="inlineStr">
        <is>
          <t>Tag code / EPC</t>
        </is>
      </c>
      <c r="Z1" s="12" t="inlineStr">
        <is>
          <t>Warranty expiry</t>
        </is>
      </c>
      <c r="AA1" s="12" t="inlineStr">
        <is>
          <t>Last verified</t>
        </is>
      </c>
      <c r="AB1" s="12" t="inlineStr">
        <is>
          <t>Notes</t>
        </is>
      </c>
      <c r="AC1" s="13" t="inlineStr">
        <is>
          <t>Accumulated depreciation</t>
        </is>
      </c>
      <c r="AD1" s="13" t="inlineStr">
        <is>
          <t>Net book value</t>
        </is>
      </c>
    </row>
    <row r="2">
      <c r="A2" s="14" t="inlineStr">
        <is>
          <t>SCH-000101</t>
        </is>
      </c>
      <c r="B2" s="14" t="inlineStr">
        <is>
          <t>Epson classroom projector</t>
        </is>
      </c>
      <c r="C2" s="14" t="inlineStr">
        <is>
          <t>Ceiling-mounted</t>
        </is>
      </c>
      <c r="D2" s="14" t="inlineStr">
        <is>
          <t>Teaching aids &amp; AV</t>
        </is>
      </c>
      <c r="E2" s="14" t="inlineStr">
        <is>
          <t>Main campus</t>
        </is>
      </c>
      <c r="F2" s="14" t="inlineStr">
        <is>
          <t>Block B</t>
        </is>
      </c>
      <c r="G2" s="14" t="inlineStr">
        <is>
          <t>Form 2 East</t>
        </is>
      </c>
      <c r="H2" s="14" t="inlineStr">
        <is>
          <t>Languages</t>
        </is>
      </c>
      <c r="I2" s="14" t="inlineStr">
        <is>
          <t>Class teacher, Form 2 East</t>
        </is>
      </c>
      <c r="J2" s="14" t="inlineStr">
        <is>
          <t>Epson</t>
        </is>
      </c>
      <c r="K2" s="14" t="inlineStr">
        <is>
          <t>EB-E01</t>
        </is>
      </c>
      <c r="L2" s="14" t="inlineStr">
        <is>
          <t>X4E1234567</t>
        </is>
      </c>
      <c r="M2" s="14" t="inlineStr">
        <is>
          <t>EduTech Supplies</t>
        </is>
      </c>
      <c r="N2" s="14" t="inlineStr">
        <is>
          <t>Donor</t>
        </is>
      </c>
      <c r="O2" s="14" t="inlineStr">
        <is>
          <t>Alumni association (example)</t>
        </is>
      </c>
      <c r="P2" s="15" t="n">
        <v>45677</v>
      </c>
      <c r="Q2" s="16" t="n">
        <v>520</v>
      </c>
      <c r="R2" s="14" t="inlineStr">
        <is>
          <t>USD</t>
        </is>
      </c>
      <c r="S2" s="16" t="n">
        <v>0</v>
      </c>
      <c r="T2" s="17" t="n">
        <v>60</v>
      </c>
      <c r="U2" s="14" t="inlineStr">
        <is>
          <t>Straight-line</t>
        </is>
      </c>
      <c r="V2" s="14" t="inlineStr">
        <is>
          <t>Good</t>
        </is>
      </c>
      <c r="W2" s="14" t="inlineStr">
        <is>
          <t>In use</t>
        </is>
      </c>
      <c r="X2" s="14" t="inlineStr">
        <is>
          <t>QR</t>
        </is>
      </c>
      <c r="Y2" s="14" t="inlineStr">
        <is>
          <t>SCH-000101</t>
        </is>
      </c>
      <c r="Z2" s="15" t="n"/>
      <c r="AA2" s="15" t="n">
        <v>46228</v>
      </c>
      <c r="AB2" s="14" t="inlineStr">
        <is>
          <t>Example row — delete before use</t>
        </is>
      </c>
      <c r="AC2" s="16">
        <f>IF(OR($Q2="",$P2=""),"",IF($U2="Straight-line",IF(N($T2)&lt;=0,0,ROUND(($Q2-N($S2))*MIN(IF($P2&gt;Settings!$B$3,0,(YEAR(Settings!$B$3)-YEAR($P2))*12+MONTH(Settings!$B$3)-MONTH($P2)+1),$T2)/$T2,2)),0))</f>
        <v/>
      </c>
      <c r="AD2" s="16">
        <f>IF($Q2="","",$Q2-N($AC2))</f>
        <v/>
      </c>
    </row>
    <row r="3">
      <c r="A3" s="14" t="inlineStr">
        <is>
          <t>SCH-000102</t>
        </is>
      </c>
      <c r="B3" s="14" t="inlineStr">
        <is>
          <t>Student desks (set of 40)</t>
        </is>
      </c>
      <c r="C3" s="14" t="inlineStr">
        <is>
          <t>Wooden single desks</t>
        </is>
      </c>
      <c r="D3" s="14" t="inlineStr">
        <is>
          <t>Furniture</t>
        </is>
      </c>
      <c r="E3" s="14" t="inlineStr">
        <is>
          <t>Main campus</t>
        </is>
      </c>
      <c r="F3" s="14" t="inlineStr">
        <is>
          <t>Block B</t>
        </is>
      </c>
      <c r="G3" s="14" t="inlineStr">
        <is>
          <t>Form 2 East</t>
        </is>
      </c>
      <c r="H3" s="14" t="inlineStr">
        <is>
          <t>Administration</t>
        </is>
      </c>
      <c r="I3" s="14" t="inlineStr">
        <is>
          <t>Bursar</t>
        </is>
      </c>
      <c r="J3" s="14" t="n"/>
      <c r="K3" s="14" t="n"/>
      <c r="L3" s="14" t="n"/>
      <c r="M3" s="14" t="inlineStr">
        <is>
          <t>Local carpentry workshop</t>
        </is>
      </c>
      <c r="N3" s="14" t="inlineStr">
        <is>
          <t>Government grant</t>
        </is>
      </c>
      <c r="O3" s="14" t="inlineStr">
        <is>
          <t>Capital grant 2024 (example)</t>
        </is>
      </c>
      <c r="P3" s="15" t="n">
        <v>45299</v>
      </c>
      <c r="Q3" s="16" t="n">
        <v>1600</v>
      </c>
      <c r="R3" s="14" t="inlineStr">
        <is>
          <t>USD</t>
        </is>
      </c>
      <c r="S3" s="16" t="n">
        <v>0</v>
      </c>
      <c r="T3" s="17" t="n">
        <v>120</v>
      </c>
      <c r="U3" s="14" t="inlineStr">
        <is>
          <t>Straight-line</t>
        </is>
      </c>
      <c r="V3" s="14" t="inlineStr">
        <is>
          <t>Fair</t>
        </is>
      </c>
      <c r="W3" s="14" t="inlineStr">
        <is>
          <t>In use</t>
        </is>
      </c>
      <c r="X3" s="14" t="inlineStr">
        <is>
          <t>Barcode</t>
        </is>
      </c>
      <c r="Y3" s="14" t="inlineStr">
        <is>
          <t>SCH-000102</t>
        </is>
      </c>
      <c r="Z3" s="15" t="n"/>
      <c r="AA3" s="15" t="n">
        <v>46228</v>
      </c>
      <c r="AB3" s="14" t="inlineStr">
        <is>
          <t>Example row — delete before use</t>
        </is>
      </c>
      <c r="AC3" s="16">
        <f>IF(OR($Q3="",$P3=""),"",IF($U3="Straight-line",IF(N($T3)&lt;=0,0,ROUND(($Q3-N($S3))*MIN(IF($P3&gt;Settings!$B$3,0,(YEAR(Settings!$B$3)-YEAR($P3))*12+MONTH(Settings!$B$3)-MONTH($P3)+1),$T3)/$T3,2)),0))</f>
        <v/>
      </c>
      <c r="AD3" s="16">
        <f>IF($Q3="","",$Q3-N($AC3))</f>
        <v/>
      </c>
    </row>
    <row r="4">
      <c r="A4" s="14" t="inlineStr">
        <is>
          <t>SCH-000103</t>
        </is>
      </c>
      <c r="B4" s="14" t="inlineStr">
        <is>
          <t>Compound microscopes (set of 10)</t>
        </is>
      </c>
      <c r="C4" s="14" t="n"/>
      <c r="D4" s="14" t="inlineStr">
        <is>
          <t>Science &amp; laboratory equipment</t>
        </is>
      </c>
      <c r="E4" s="14" t="inlineStr">
        <is>
          <t>Main campus</t>
        </is>
      </c>
      <c r="F4" s="14" t="inlineStr">
        <is>
          <t>Science block</t>
        </is>
      </c>
      <c r="G4" s="14" t="inlineStr">
        <is>
          <t>Biology lab</t>
        </is>
      </c>
      <c r="H4" s="14" t="inlineStr">
        <is>
          <t>Sciences</t>
        </is>
      </c>
      <c r="I4" s="14" t="inlineStr">
        <is>
          <t>Head of Sciences</t>
        </is>
      </c>
      <c r="J4" s="14" t="n"/>
      <c r="K4" s="14" t="n"/>
      <c r="L4" s="14" t="n"/>
      <c r="M4" s="14" t="inlineStr">
        <is>
          <t>Lab Supplies Ltd</t>
        </is>
      </c>
      <c r="N4" s="14" t="inlineStr">
        <is>
          <t>School budget</t>
        </is>
      </c>
      <c r="O4" s="14" t="n"/>
      <c r="P4" s="15" t="n">
        <v>44971</v>
      </c>
      <c r="Q4" s="16" t="n">
        <v>2300</v>
      </c>
      <c r="R4" s="14" t="inlineStr">
        <is>
          <t>USD</t>
        </is>
      </c>
      <c r="S4" s="16" t="n">
        <v>0</v>
      </c>
      <c r="T4" s="17" t="n">
        <v>96</v>
      </c>
      <c r="U4" s="14" t="inlineStr">
        <is>
          <t>Straight-line</t>
        </is>
      </c>
      <c r="V4" s="14" t="inlineStr">
        <is>
          <t>Good</t>
        </is>
      </c>
      <c r="W4" s="14" t="inlineStr">
        <is>
          <t>In use</t>
        </is>
      </c>
      <c r="X4" s="14" t="inlineStr">
        <is>
          <t>QR</t>
        </is>
      </c>
      <c r="Y4" s="14" t="inlineStr">
        <is>
          <t>SCH-000103</t>
        </is>
      </c>
      <c r="Z4" s="15" t="n"/>
      <c r="AA4" s="15" t="n">
        <v>46111</v>
      </c>
      <c r="AB4" s="14" t="inlineStr">
        <is>
          <t>Example row — delete before use</t>
        </is>
      </c>
      <c r="AC4" s="16">
        <f>IF(OR($Q4="",$P4=""),"",IF($U4="Straight-line",IF(N($T4)&lt;=0,0,ROUND(($Q4-N($S4))*MIN(IF($P4&gt;Settings!$B$3,0,(YEAR(Settings!$B$3)-YEAR($P4))*12+MONTH(Settings!$B$3)-MONTH($P4)+1),$T4)/$T4,2)),0))</f>
        <v/>
      </c>
      <c r="AD4" s="16">
        <f>IF($Q4="","",$Q4-N($AC4))</f>
        <v/>
      </c>
    </row>
    <row r="5">
      <c r="A5" s="14" t="inlineStr">
        <is>
          <t>SCH-000104</t>
        </is>
      </c>
      <c r="B5" s="14" t="inlineStr">
        <is>
          <t>Desktop computers (lab of 25)</t>
        </is>
      </c>
      <c r="C5" s="14" t="inlineStr">
        <is>
          <t>Computer lab PCs</t>
        </is>
      </c>
      <c r="D5" s="14" t="inlineStr">
        <is>
          <t>ICT equipment</t>
        </is>
      </c>
      <c r="E5" s="14" t="inlineStr">
        <is>
          <t>Main campus</t>
        </is>
      </c>
      <c r="F5" s="14" t="inlineStr">
        <is>
          <t>Block A</t>
        </is>
      </c>
      <c r="G5" s="14" t="inlineStr">
        <is>
          <t>Computer lab</t>
        </is>
      </c>
      <c r="H5" s="14" t="inlineStr">
        <is>
          <t>ICT</t>
        </is>
      </c>
      <c r="I5" s="14" t="inlineStr">
        <is>
          <t>ICT teacher</t>
        </is>
      </c>
      <c r="J5" s="14" t="inlineStr">
        <is>
          <t>HP</t>
        </is>
      </c>
      <c r="K5" s="14" t="inlineStr">
        <is>
          <t>ProDesk 400</t>
        </is>
      </c>
      <c r="L5" s="14" t="n"/>
      <c r="M5" s="14" t="n"/>
      <c r="N5" s="14" t="inlineStr">
        <is>
          <t>Parents / PTA</t>
        </is>
      </c>
      <c r="O5" s="14" t="inlineStr">
        <is>
          <t>PTA fundraising 2025 (example)</t>
        </is>
      </c>
      <c r="P5" s="15" t="n">
        <v>45901</v>
      </c>
      <c r="Q5" s="16" t="n">
        <v>13750</v>
      </c>
      <c r="R5" s="14" t="inlineStr">
        <is>
          <t>USD</t>
        </is>
      </c>
      <c r="S5" s="16" t="n">
        <v>0</v>
      </c>
      <c r="T5" s="17" t="n">
        <v>60</v>
      </c>
      <c r="U5" s="14" t="inlineStr">
        <is>
          <t>Straight-line</t>
        </is>
      </c>
      <c r="V5" s="14" t="inlineStr">
        <is>
          <t>Good</t>
        </is>
      </c>
      <c r="W5" s="14" t="inlineStr">
        <is>
          <t>In use</t>
        </is>
      </c>
      <c r="X5" s="14" t="inlineStr">
        <is>
          <t>QR</t>
        </is>
      </c>
      <c r="Y5" s="14" t="inlineStr">
        <is>
          <t>SCH-000104</t>
        </is>
      </c>
      <c r="Z5" s="15" t="n">
        <v>46997</v>
      </c>
      <c r="AA5" s="15" t="n">
        <v>46228</v>
      </c>
      <c r="AB5" s="14" t="inlineStr">
        <is>
          <t>Example row — delete before use — tag each PC separately if they move</t>
        </is>
      </c>
      <c r="AC5" s="16">
        <f>IF(OR($Q5="",$P5=""),"",IF($U5="Straight-line",IF(N($T5)&lt;=0,0,ROUND(($Q5-N($S5))*MIN(IF($P5&gt;Settings!$B$3,0,(YEAR(Settings!$B$3)-YEAR($P5))*12+MONTH(Settings!$B$3)-MONTH($P5)+1),$T5)/$T5,2)),0))</f>
        <v/>
      </c>
      <c r="AD5" s="16">
        <f>IF($Q5="","",$Q5-N($AC5))</f>
        <v/>
      </c>
    </row>
    <row r="6">
      <c r="A6" s="14" t="inlineStr">
        <is>
          <t>SCH-000105</t>
        </is>
      </c>
      <c r="B6" s="14" t="inlineStr">
        <is>
          <t>Football goal posts (pair)</t>
        </is>
      </c>
      <c r="C6" s="14" t="n"/>
      <c r="D6" s="14" t="inlineStr">
        <is>
          <t>Sports equipment</t>
        </is>
      </c>
      <c r="E6" s="14" t="inlineStr">
        <is>
          <t>Main campus</t>
        </is>
      </c>
      <c r="F6" s="14" t="inlineStr">
        <is>
          <t>Grounds</t>
        </is>
      </c>
      <c r="G6" s="14" t="inlineStr">
        <is>
          <t>Main pitch</t>
        </is>
      </c>
      <c r="H6" s="14" t="inlineStr">
        <is>
          <t>Sports</t>
        </is>
      </c>
      <c r="I6" s="14" t="inlineStr">
        <is>
          <t>Games teacher</t>
        </is>
      </c>
      <c r="J6" s="14" t="n"/>
      <c r="K6" s="14" t="n"/>
      <c r="L6" s="14" t="n"/>
      <c r="M6" s="14" t="n"/>
      <c r="N6" s="14" t="inlineStr">
        <is>
          <t>Fundraising</t>
        </is>
      </c>
      <c r="O6" s="14" t="n"/>
      <c r="P6" s="15" t="n">
        <v>44348</v>
      </c>
      <c r="Q6" s="16" t="n">
        <v>900</v>
      </c>
      <c r="R6" s="14" t="inlineStr">
        <is>
          <t>USD</t>
        </is>
      </c>
      <c r="S6" s="16" t="n"/>
      <c r="T6" s="17" t="n"/>
      <c r="U6" s="14" t="inlineStr">
        <is>
          <t>None</t>
        </is>
      </c>
      <c r="V6" s="14" t="inlineStr">
        <is>
          <t>Poor</t>
        </is>
      </c>
      <c r="W6" s="14" t="inlineStr">
        <is>
          <t>In use</t>
        </is>
      </c>
      <c r="X6" s="14" t="inlineStr">
        <is>
          <t>None yet</t>
        </is>
      </c>
      <c r="Y6" s="14" t="n"/>
      <c r="Z6" s="15" t="n"/>
      <c r="AA6" s="15" t="n">
        <v>46228</v>
      </c>
      <c r="AB6" s="14" t="inlineStr">
        <is>
          <t>Example row — delete before use — replacement needed</t>
        </is>
      </c>
      <c r="AC6" s="16">
        <f>IF(OR($Q6="",$P6=""),"",IF($U6="Straight-line",IF(N($T6)&lt;=0,0,ROUND(($Q6-N($S6))*MIN(IF($P6&gt;Settings!$B$3,0,(YEAR(Settings!$B$3)-YEAR($P6))*12+MONTH(Settings!$B$3)-MONTH($P6)+1),$T6)/$T6,2)),0))</f>
        <v/>
      </c>
      <c r="AD6" s="16">
        <f>IF($Q6="","",$Q6-N($AC6))</f>
        <v/>
      </c>
    </row>
    <row r="7">
      <c r="P7" s="18" t="n"/>
      <c r="Q7" s="19" t="n"/>
      <c r="S7" s="19" t="n"/>
      <c r="T7" s="20" t="n"/>
      <c r="Z7" s="18" t="n"/>
      <c r="AA7" s="18" t="n"/>
      <c r="AC7" s="21">
        <f>IF(OR($Q7="",$P7=""),"",IF($U7="Straight-line",IF(N($T7)&lt;=0,0,ROUND(($Q7-N($S7))*MIN(IF($P7&gt;Settings!$B$3,0,(YEAR(Settings!$B$3)-YEAR($P7))*12+MONTH(Settings!$B$3)-MONTH($P7)+1),$T7)/$T7,2)),0))</f>
        <v/>
      </c>
      <c r="AD7" s="21">
        <f>IF($Q7="","",$Q7-N($AC7))</f>
        <v/>
      </c>
    </row>
    <row r="8">
      <c r="P8" s="18" t="n"/>
      <c r="Q8" s="19" t="n"/>
      <c r="S8" s="19" t="n"/>
      <c r="T8" s="20" t="n"/>
      <c r="Z8" s="18" t="n"/>
      <c r="AA8" s="18" t="n"/>
      <c r="AC8" s="21">
        <f>IF(OR($Q8="",$P8=""),"",IF($U8="Straight-line",IF(N($T8)&lt;=0,0,ROUND(($Q8-N($S8))*MIN(IF($P8&gt;Settings!$B$3,0,(YEAR(Settings!$B$3)-YEAR($P8))*12+MONTH(Settings!$B$3)-MONTH($P8)+1),$T8)/$T8,2)),0))</f>
        <v/>
      </c>
      <c r="AD8" s="21">
        <f>IF($Q8="","",$Q8-N($AC8))</f>
        <v/>
      </c>
    </row>
    <row r="9">
      <c r="P9" s="18" t="n"/>
      <c r="Q9" s="19" t="n"/>
      <c r="S9" s="19" t="n"/>
      <c r="T9" s="20" t="n"/>
      <c r="Z9" s="18" t="n"/>
      <c r="AA9" s="18" t="n"/>
      <c r="AC9" s="21">
        <f>IF(OR($Q9="",$P9=""),"",IF($U9="Straight-line",IF(N($T9)&lt;=0,0,ROUND(($Q9-N($S9))*MIN(IF($P9&gt;Settings!$B$3,0,(YEAR(Settings!$B$3)-YEAR($P9))*12+MONTH(Settings!$B$3)-MONTH($P9)+1),$T9)/$T9,2)),0))</f>
        <v/>
      </c>
      <c r="AD9" s="21">
        <f>IF($Q9="","",$Q9-N($AC9))</f>
        <v/>
      </c>
    </row>
    <row r="10">
      <c r="P10" s="18" t="n"/>
      <c r="Q10" s="19" t="n"/>
      <c r="S10" s="19" t="n"/>
      <c r="T10" s="20" t="n"/>
      <c r="Z10" s="18" t="n"/>
      <c r="AA10" s="18" t="n"/>
      <c r="AC10" s="21">
        <f>IF(OR($Q10="",$P10=""),"",IF($U10="Straight-line",IF(N($T10)&lt;=0,0,ROUND(($Q10-N($S10))*MIN(IF($P10&gt;Settings!$B$3,0,(YEAR(Settings!$B$3)-YEAR($P10))*12+MONTH(Settings!$B$3)-MONTH($P10)+1),$T10)/$T10,2)),0))</f>
        <v/>
      </c>
      <c r="AD10" s="21">
        <f>IF($Q10="","",$Q10-N($AC10))</f>
        <v/>
      </c>
    </row>
    <row r="11">
      <c r="P11" s="18" t="n"/>
      <c r="Q11" s="19" t="n"/>
      <c r="S11" s="19" t="n"/>
      <c r="T11" s="20" t="n"/>
      <c r="Z11" s="18" t="n"/>
      <c r="AA11" s="18" t="n"/>
      <c r="AC11" s="21">
        <f>IF(OR($Q11="",$P11=""),"",IF($U11="Straight-line",IF(N($T11)&lt;=0,0,ROUND(($Q11-N($S11))*MIN(IF($P11&gt;Settings!$B$3,0,(YEAR(Settings!$B$3)-YEAR($P11))*12+MONTH(Settings!$B$3)-MONTH($P11)+1),$T11)/$T11,2)),0))</f>
        <v/>
      </c>
      <c r="AD11" s="21">
        <f>IF($Q11="","",$Q11-N($AC11))</f>
        <v/>
      </c>
    </row>
    <row r="12">
      <c r="P12" s="18" t="n"/>
      <c r="Q12" s="19" t="n"/>
      <c r="S12" s="19" t="n"/>
      <c r="T12" s="20" t="n"/>
      <c r="Z12" s="18" t="n"/>
      <c r="AA12" s="18" t="n"/>
      <c r="AC12" s="21">
        <f>IF(OR($Q12="",$P12=""),"",IF($U12="Straight-line",IF(N($T12)&lt;=0,0,ROUND(($Q12-N($S12))*MIN(IF($P12&gt;Settings!$B$3,0,(YEAR(Settings!$B$3)-YEAR($P12))*12+MONTH(Settings!$B$3)-MONTH($P12)+1),$T12)/$T12,2)),0))</f>
        <v/>
      </c>
      <c r="AD12" s="21">
        <f>IF($Q12="","",$Q12-N($AC12))</f>
        <v/>
      </c>
    </row>
    <row r="13">
      <c r="P13" s="18" t="n"/>
      <c r="Q13" s="19" t="n"/>
      <c r="S13" s="19" t="n"/>
      <c r="T13" s="20" t="n"/>
      <c r="Z13" s="18" t="n"/>
      <c r="AA13" s="18" t="n"/>
      <c r="AC13" s="21">
        <f>IF(OR($Q13="",$P13=""),"",IF($U13="Straight-line",IF(N($T13)&lt;=0,0,ROUND(($Q13-N($S13))*MIN(IF($P13&gt;Settings!$B$3,0,(YEAR(Settings!$B$3)-YEAR($P13))*12+MONTH(Settings!$B$3)-MONTH($P13)+1),$T13)/$T13,2)),0))</f>
        <v/>
      </c>
      <c r="AD13" s="21">
        <f>IF($Q13="","",$Q13-N($AC13))</f>
        <v/>
      </c>
    </row>
    <row r="14">
      <c r="P14" s="18" t="n"/>
      <c r="Q14" s="19" t="n"/>
      <c r="S14" s="19" t="n"/>
      <c r="T14" s="20" t="n"/>
      <c r="Z14" s="18" t="n"/>
      <c r="AA14" s="18" t="n"/>
      <c r="AC14" s="21">
        <f>IF(OR($Q14="",$P14=""),"",IF($U14="Straight-line",IF(N($T14)&lt;=0,0,ROUND(($Q14-N($S14))*MIN(IF($P14&gt;Settings!$B$3,0,(YEAR(Settings!$B$3)-YEAR($P14))*12+MONTH(Settings!$B$3)-MONTH($P14)+1),$T14)/$T14,2)),0))</f>
        <v/>
      </c>
      <c r="AD14" s="21">
        <f>IF($Q14="","",$Q14-N($AC14))</f>
        <v/>
      </c>
    </row>
    <row r="15">
      <c r="P15" s="18" t="n"/>
      <c r="Q15" s="19" t="n"/>
      <c r="S15" s="19" t="n"/>
      <c r="T15" s="20" t="n"/>
      <c r="Z15" s="18" t="n"/>
      <c r="AA15" s="18" t="n"/>
      <c r="AC15" s="21">
        <f>IF(OR($Q15="",$P15=""),"",IF($U15="Straight-line",IF(N($T15)&lt;=0,0,ROUND(($Q15-N($S15))*MIN(IF($P15&gt;Settings!$B$3,0,(YEAR(Settings!$B$3)-YEAR($P15))*12+MONTH(Settings!$B$3)-MONTH($P15)+1),$T15)/$T15,2)),0))</f>
        <v/>
      </c>
      <c r="AD15" s="21">
        <f>IF($Q15="","",$Q15-N($AC15))</f>
        <v/>
      </c>
    </row>
    <row r="16">
      <c r="P16" s="18" t="n"/>
      <c r="Q16" s="19" t="n"/>
      <c r="S16" s="19" t="n"/>
      <c r="T16" s="20" t="n"/>
      <c r="Z16" s="18" t="n"/>
      <c r="AA16" s="18" t="n"/>
      <c r="AC16" s="21">
        <f>IF(OR($Q16="",$P16=""),"",IF($U16="Straight-line",IF(N($T16)&lt;=0,0,ROUND(($Q16-N($S16))*MIN(IF($P16&gt;Settings!$B$3,0,(YEAR(Settings!$B$3)-YEAR($P16))*12+MONTH(Settings!$B$3)-MONTH($P16)+1),$T16)/$T16,2)),0))</f>
        <v/>
      </c>
      <c r="AD16" s="21">
        <f>IF($Q16="","",$Q16-N($AC16))</f>
        <v/>
      </c>
    </row>
    <row r="17">
      <c r="P17" s="18" t="n"/>
      <c r="Q17" s="19" t="n"/>
      <c r="S17" s="19" t="n"/>
      <c r="T17" s="20" t="n"/>
      <c r="Z17" s="18" t="n"/>
      <c r="AA17" s="18" t="n"/>
      <c r="AC17" s="21">
        <f>IF(OR($Q17="",$P17=""),"",IF($U17="Straight-line",IF(N($T17)&lt;=0,0,ROUND(($Q17-N($S17))*MIN(IF($P17&gt;Settings!$B$3,0,(YEAR(Settings!$B$3)-YEAR($P17))*12+MONTH(Settings!$B$3)-MONTH($P17)+1),$T17)/$T17,2)),0))</f>
        <v/>
      </c>
      <c r="AD17" s="21">
        <f>IF($Q17="","",$Q17-N($AC17))</f>
        <v/>
      </c>
    </row>
    <row r="18">
      <c r="P18" s="18" t="n"/>
      <c r="Q18" s="19" t="n"/>
      <c r="S18" s="19" t="n"/>
      <c r="T18" s="20" t="n"/>
      <c r="Z18" s="18" t="n"/>
      <c r="AA18" s="18" t="n"/>
      <c r="AC18" s="21">
        <f>IF(OR($Q18="",$P18=""),"",IF($U18="Straight-line",IF(N($T18)&lt;=0,0,ROUND(($Q18-N($S18))*MIN(IF($P18&gt;Settings!$B$3,0,(YEAR(Settings!$B$3)-YEAR($P18))*12+MONTH(Settings!$B$3)-MONTH($P18)+1),$T18)/$T18,2)),0))</f>
        <v/>
      </c>
      <c r="AD18" s="21">
        <f>IF($Q18="","",$Q18-N($AC18))</f>
        <v/>
      </c>
    </row>
    <row r="19">
      <c r="P19" s="18" t="n"/>
      <c r="Q19" s="19" t="n"/>
      <c r="S19" s="19" t="n"/>
      <c r="T19" s="20" t="n"/>
      <c r="Z19" s="18" t="n"/>
      <c r="AA19" s="18" t="n"/>
      <c r="AC19" s="21">
        <f>IF(OR($Q19="",$P19=""),"",IF($U19="Straight-line",IF(N($T19)&lt;=0,0,ROUND(($Q19-N($S19))*MIN(IF($P19&gt;Settings!$B$3,0,(YEAR(Settings!$B$3)-YEAR($P19))*12+MONTH(Settings!$B$3)-MONTH($P19)+1),$T19)/$T19,2)),0))</f>
        <v/>
      </c>
      <c r="AD19" s="21">
        <f>IF($Q19="","",$Q19-N($AC19))</f>
        <v/>
      </c>
    </row>
    <row r="20">
      <c r="P20" s="18" t="n"/>
      <c r="Q20" s="19" t="n"/>
      <c r="S20" s="19" t="n"/>
      <c r="T20" s="20" t="n"/>
      <c r="Z20" s="18" t="n"/>
      <c r="AA20" s="18" t="n"/>
      <c r="AC20" s="21">
        <f>IF(OR($Q20="",$P20=""),"",IF($U20="Straight-line",IF(N($T20)&lt;=0,0,ROUND(($Q20-N($S20))*MIN(IF($P20&gt;Settings!$B$3,0,(YEAR(Settings!$B$3)-YEAR($P20))*12+MONTH(Settings!$B$3)-MONTH($P20)+1),$T20)/$T20,2)),0))</f>
        <v/>
      </c>
      <c r="AD20" s="21">
        <f>IF($Q20="","",$Q20-N($AC20))</f>
        <v/>
      </c>
    </row>
    <row r="21">
      <c r="P21" s="18" t="n"/>
      <c r="Q21" s="19" t="n"/>
      <c r="S21" s="19" t="n"/>
      <c r="T21" s="20" t="n"/>
      <c r="Z21" s="18" t="n"/>
      <c r="AA21" s="18" t="n"/>
      <c r="AC21" s="21">
        <f>IF(OR($Q21="",$P21=""),"",IF($U21="Straight-line",IF(N($T21)&lt;=0,0,ROUND(($Q21-N($S21))*MIN(IF($P21&gt;Settings!$B$3,0,(YEAR(Settings!$B$3)-YEAR($P21))*12+MONTH(Settings!$B$3)-MONTH($P21)+1),$T21)/$T21,2)),0))</f>
        <v/>
      </c>
      <c r="AD21" s="21">
        <f>IF($Q21="","",$Q21-N($AC21))</f>
        <v/>
      </c>
    </row>
    <row r="22">
      <c r="P22" s="18" t="n"/>
      <c r="Q22" s="19" t="n"/>
      <c r="S22" s="19" t="n"/>
      <c r="T22" s="20" t="n"/>
      <c r="Z22" s="18" t="n"/>
      <c r="AA22" s="18" t="n"/>
      <c r="AC22" s="21">
        <f>IF(OR($Q22="",$P22=""),"",IF($U22="Straight-line",IF(N($T22)&lt;=0,0,ROUND(($Q22-N($S22))*MIN(IF($P22&gt;Settings!$B$3,0,(YEAR(Settings!$B$3)-YEAR($P22))*12+MONTH(Settings!$B$3)-MONTH($P22)+1),$T22)/$T22,2)),0))</f>
        <v/>
      </c>
      <c r="AD22" s="21">
        <f>IF($Q22="","",$Q22-N($AC22))</f>
        <v/>
      </c>
    </row>
    <row r="23">
      <c r="P23" s="18" t="n"/>
      <c r="Q23" s="19" t="n"/>
      <c r="S23" s="19" t="n"/>
      <c r="T23" s="20" t="n"/>
      <c r="Z23" s="18" t="n"/>
      <c r="AA23" s="18" t="n"/>
      <c r="AC23" s="21">
        <f>IF(OR($Q23="",$P23=""),"",IF($U23="Straight-line",IF(N($T23)&lt;=0,0,ROUND(($Q23-N($S23))*MIN(IF($P23&gt;Settings!$B$3,0,(YEAR(Settings!$B$3)-YEAR($P23))*12+MONTH(Settings!$B$3)-MONTH($P23)+1),$T23)/$T23,2)),0))</f>
        <v/>
      </c>
      <c r="AD23" s="21">
        <f>IF($Q23="","",$Q23-N($AC23))</f>
        <v/>
      </c>
    </row>
    <row r="24">
      <c r="P24" s="18" t="n"/>
      <c r="Q24" s="19" t="n"/>
      <c r="S24" s="19" t="n"/>
      <c r="T24" s="20" t="n"/>
      <c r="Z24" s="18" t="n"/>
      <c r="AA24" s="18" t="n"/>
      <c r="AC24" s="21">
        <f>IF(OR($Q24="",$P24=""),"",IF($U24="Straight-line",IF(N($T24)&lt;=0,0,ROUND(($Q24-N($S24))*MIN(IF($P24&gt;Settings!$B$3,0,(YEAR(Settings!$B$3)-YEAR($P24))*12+MONTH(Settings!$B$3)-MONTH($P24)+1),$T24)/$T24,2)),0))</f>
        <v/>
      </c>
      <c r="AD24" s="21">
        <f>IF($Q24="","",$Q24-N($AC24))</f>
        <v/>
      </c>
    </row>
    <row r="25">
      <c r="P25" s="18" t="n"/>
      <c r="Q25" s="19" t="n"/>
      <c r="S25" s="19" t="n"/>
      <c r="T25" s="20" t="n"/>
      <c r="Z25" s="18" t="n"/>
      <c r="AA25" s="18" t="n"/>
      <c r="AC25" s="21">
        <f>IF(OR($Q25="",$P25=""),"",IF($U25="Straight-line",IF(N($T25)&lt;=0,0,ROUND(($Q25-N($S25))*MIN(IF($P25&gt;Settings!$B$3,0,(YEAR(Settings!$B$3)-YEAR($P25))*12+MONTH(Settings!$B$3)-MONTH($P25)+1),$T25)/$T25,2)),0))</f>
        <v/>
      </c>
      <c r="AD25" s="21">
        <f>IF($Q25="","",$Q25-N($AC25))</f>
        <v/>
      </c>
    </row>
    <row r="26">
      <c r="P26" s="18" t="n"/>
      <c r="Q26" s="19" t="n"/>
      <c r="S26" s="19" t="n"/>
      <c r="T26" s="20" t="n"/>
      <c r="Z26" s="18" t="n"/>
      <c r="AA26" s="18" t="n"/>
      <c r="AC26" s="21">
        <f>IF(OR($Q26="",$P26=""),"",IF($U26="Straight-line",IF(N($T26)&lt;=0,0,ROUND(($Q26-N($S26))*MIN(IF($P26&gt;Settings!$B$3,0,(YEAR(Settings!$B$3)-YEAR($P26))*12+MONTH(Settings!$B$3)-MONTH($P26)+1),$T26)/$T26,2)),0))</f>
        <v/>
      </c>
      <c r="AD26" s="21">
        <f>IF($Q26="","",$Q26-N($AC26))</f>
        <v/>
      </c>
    </row>
    <row r="27">
      <c r="P27" s="18" t="n"/>
      <c r="Q27" s="19" t="n"/>
      <c r="S27" s="19" t="n"/>
      <c r="T27" s="20" t="n"/>
      <c r="Z27" s="18" t="n"/>
      <c r="AA27" s="18" t="n"/>
      <c r="AC27" s="21">
        <f>IF(OR($Q27="",$P27=""),"",IF($U27="Straight-line",IF(N($T27)&lt;=0,0,ROUND(($Q27-N($S27))*MIN(IF($P27&gt;Settings!$B$3,0,(YEAR(Settings!$B$3)-YEAR($P27))*12+MONTH(Settings!$B$3)-MONTH($P27)+1),$T27)/$T27,2)),0))</f>
        <v/>
      </c>
      <c r="AD27" s="21">
        <f>IF($Q27="","",$Q27-N($AC27))</f>
        <v/>
      </c>
    </row>
    <row r="28">
      <c r="P28" s="18" t="n"/>
      <c r="Q28" s="19" t="n"/>
      <c r="S28" s="19" t="n"/>
      <c r="T28" s="20" t="n"/>
      <c r="Z28" s="18" t="n"/>
      <c r="AA28" s="18" t="n"/>
      <c r="AC28" s="21">
        <f>IF(OR($Q28="",$P28=""),"",IF($U28="Straight-line",IF(N($T28)&lt;=0,0,ROUND(($Q28-N($S28))*MIN(IF($P28&gt;Settings!$B$3,0,(YEAR(Settings!$B$3)-YEAR($P28))*12+MONTH(Settings!$B$3)-MONTH($P28)+1),$T28)/$T28,2)),0))</f>
        <v/>
      </c>
      <c r="AD28" s="21">
        <f>IF($Q28="","",$Q28-N($AC28))</f>
        <v/>
      </c>
    </row>
    <row r="29">
      <c r="P29" s="18" t="n"/>
      <c r="Q29" s="19" t="n"/>
      <c r="S29" s="19" t="n"/>
      <c r="T29" s="20" t="n"/>
      <c r="Z29" s="18" t="n"/>
      <c r="AA29" s="18" t="n"/>
      <c r="AC29" s="21">
        <f>IF(OR($Q29="",$P29=""),"",IF($U29="Straight-line",IF(N($T29)&lt;=0,0,ROUND(($Q29-N($S29))*MIN(IF($P29&gt;Settings!$B$3,0,(YEAR(Settings!$B$3)-YEAR($P29))*12+MONTH(Settings!$B$3)-MONTH($P29)+1),$T29)/$T29,2)),0))</f>
        <v/>
      </c>
      <c r="AD29" s="21">
        <f>IF($Q29="","",$Q29-N($AC29))</f>
        <v/>
      </c>
    </row>
    <row r="30">
      <c r="P30" s="18" t="n"/>
      <c r="Q30" s="19" t="n"/>
      <c r="S30" s="19" t="n"/>
      <c r="T30" s="20" t="n"/>
      <c r="Z30" s="18" t="n"/>
      <c r="AA30" s="18" t="n"/>
      <c r="AC30" s="21">
        <f>IF(OR($Q30="",$P30=""),"",IF($U30="Straight-line",IF(N($T30)&lt;=0,0,ROUND(($Q30-N($S30))*MIN(IF($P30&gt;Settings!$B$3,0,(YEAR(Settings!$B$3)-YEAR($P30))*12+MONTH(Settings!$B$3)-MONTH($P30)+1),$T30)/$T30,2)),0))</f>
        <v/>
      </c>
      <c r="AD30" s="21">
        <f>IF($Q30="","",$Q30-N($AC30))</f>
        <v/>
      </c>
    </row>
    <row r="31">
      <c r="P31" s="18" t="n"/>
      <c r="Q31" s="19" t="n"/>
      <c r="S31" s="19" t="n"/>
      <c r="T31" s="20" t="n"/>
      <c r="Z31" s="18" t="n"/>
      <c r="AA31" s="18" t="n"/>
      <c r="AC31" s="21">
        <f>IF(OR($Q31="",$P31=""),"",IF($U31="Straight-line",IF(N($T31)&lt;=0,0,ROUND(($Q31-N($S31))*MIN(IF($P31&gt;Settings!$B$3,0,(YEAR(Settings!$B$3)-YEAR($P31))*12+MONTH(Settings!$B$3)-MONTH($P31)+1),$T31)/$T31,2)),0))</f>
        <v/>
      </c>
      <c r="AD31" s="21">
        <f>IF($Q31="","",$Q31-N($AC31))</f>
        <v/>
      </c>
    </row>
    <row r="32">
      <c r="P32" s="18" t="n"/>
      <c r="Q32" s="19" t="n"/>
      <c r="S32" s="19" t="n"/>
      <c r="T32" s="20" t="n"/>
      <c r="Z32" s="18" t="n"/>
      <c r="AA32" s="18" t="n"/>
      <c r="AC32" s="21">
        <f>IF(OR($Q32="",$P32=""),"",IF($U32="Straight-line",IF(N($T32)&lt;=0,0,ROUND(($Q32-N($S32))*MIN(IF($P32&gt;Settings!$B$3,0,(YEAR(Settings!$B$3)-YEAR($P32))*12+MONTH(Settings!$B$3)-MONTH($P32)+1),$T32)/$T32,2)),0))</f>
        <v/>
      </c>
      <c r="AD32" s="21">
        <f>IF($Q32="","",$Q32-N($AC32))</f>
        <v/>
      </c>
    </row>
    <row r="33">
      <c r="P33" s="18" t="n"/>
      <c r="Q33" s="19" t="n"/>
      <c r="S33" s="19" t="n"/>
      <c r="T33" s="20" t="n"/>
      <c r="Z33" s="18" t="n"/>
      <c r="AA33" s="18" t="n"/>
      <c r="AC33" s="21">
        <f>IF(OR($Q33="",$P33=""),"",IF($U33="Straight-line",IF(N($T33)&lt;=0,0,ROUND(($Q33-N($S33))*MIN(IF($P33&gt;Settings!$B$3,0,(YEAR(Settings!$B$3)-YEAR($P33))*12+MONTH(Settings!$B$3)-MONTH($P33)+1),$T33)/$T33,2)),0))</f>
        <v/>
      </c>
      <c r="AD33" s="21">
        <f>IF($Q33="","",$Q33-N($AC33))</f>
        <v/>
      </c>
    </row>
    <row r="34">
      <c r="P34" s="18" t="n"/>
      <c r="Q34" s="19" t="n"/>
      <c r="S34" s="19" t="n"/>
      <c r="T34" s="20" t="n"/>
      <c r="Z34" s="18" t="n"/>
      <c r="AA34" s="18" t="n"/>
      <c r="AC34" s="21">
        <f>IF(OR($Q34="",$P34=""),"",IF($U34="Straight-line",IF(N($T34)&lt;=0,0,ROUND(($Q34-N($S34))*MIN(IF($P34&gt;Settings!$B$3,0,(YEAR(Settings!$B$3)-YEAR($P34))*12+MONTH(Settings!$B$3)-MONTH($P34)+1),$T34)/$T34,2)),0))</f>
        <v/>
      </c>
      <c r="AD34" s="21">
        <f>IF($Q34="","",$Q34-N($AC34))</f>
        <v/>
      </c>
    </row>
    <row r="35">
      <c r="P35" s="18" t="n"/>
      <c r="Q35" s="19" t="n"/>
      <c r="S35" s="19" t="n"/>
      <c r="T35" s="20" t="n"/>
      <c r="Z35" s="18" t="n"/>
      <c r="AA35" s="18" t="n"/>
      <c r="AC35" s="21">
        <f>IF(OR($Q35="",$P35=""),"",IF($U35="Straight-line",IF(N($T35)&lt;=0,0,ROUND(($Q35-N($S35))*MIN(IF($P35&gt;Settings!$B$3,0,(YEAR(Settings!$B$3)-YEAR($P35))*12+MONTH(Settings!$B$3)-MONTH($P35)+1),$T35)/$T35,2)),0))</f>
        <v/>
      </c>
      <c r="AD35" s="21">
        <f>IF($Q35="","",$Q35-N($AC35))</f>
        <v/>
      </c>
    </row>
    <row r="36">
      <c r="P36" s="18" t="n"/>
      <c r="Q36" s="19" t="n"/>
      <c r="S36" s="19" t="n"/>
      <c r="T36" s="20" t="n"/>
      <c r="Z36" s="18" t="n"/>
      <c r="AA36" s="18" t="n"/>
      <c r="AC36" s="21">
        <f>IF(OR($Q36="",$P36=""),"",IF($U36="Straight-line",IF(N($T36)&lt;=0,0,ROUND(($Q36-N($S36))*MIN(IF($P36&gt;Settings!$B$3,0,(YEAR(Settings!$B$3)-YEAR($P36))*12+MONTH(Settings!$B$3)-MONTH($P36)+1),$T36)/$T36,2)),0))</f>
        <v/>
      </c>
      <c r="AD36" s="21">
        <f>IF($Q36="","",$Q36-N($AC36))</f>
        <v/>
      </c>
    </row>
    <row r="37">
      <c r="P37" s="18" t="n"/>
      <c r="Q37" s="19" t="n"/>
      <c r="S37" s="19" t="n"/>
      <c r="T37" s="20" t="n"/>
      <c r="Z37" s="18" t="n"/>
      <c r="AA37" s="18" t="n"/>
      <c r="AC37" s="21">
        <f>IF(OR($Q37="",$P37=""),"",IF($U37="Straight-line",IF(N($T37)&lt;=0,0,ROUND(($Q37-N($S37))*MIN(IF($P37&gt;Settings!$B$3,0,(YEAR(Settings!$B$3)-YEAR($P37))*12+MONTH(Settings!$B$3)-MONTH($P37)+1),$T37)/$T37,2)),0))</f>
        <v/>
      </c>
      <c r="AD37" s="21">
        <f>IF($Q37="","",$Q37-N($AC37))</f>
        <v/>
      </c>
    </row>
    <row r="38">
      <c r="P38" s="18" t="n"/>
      <c r="Q38" s="19" t="n"/>
      <c r="S38" s="19" t="n"/>
      <c r="T38" s="20" t="n"/>
      <c r="Z38" s="18" t="n"/>
      <c r="AA38" s="18" t="n"/>
      <c r="AC38" s="21">
        <f>IF(OR($Q38="",$P38=""),"",IF($U38="Straight-line",IF(N($T38)&lt;=0,0,ROUND(($Q38-N($S38))*MIN(IF($P38&gt;Settings!$B$3,0,(YEAR(Settings!$B$3)-YEAR($P38))*12+MONTH(Settings!$B$3)-MONTH($P38)+1),$T38)/$T38,2)),0))</f>
        <v/>
      </c>
      <c r="AD38" s="21">
        <f>IF($Q38="","",$Q38-N($AC38))</f>
        <v/>
      </c>
    </row>
    <row r="39">
      <c r="P39" s="18" t="n"/>
      <c r="Q39" s="19" t="n"/>
      <c r="S39" s="19" t="n"/>
      <c r="T39" s="20" t="n"/>
      <c r="Z39" s="18" t="n"/>
      <c r="AA39" s="18" t="n"/>
      <c r="AC39" s="21">
        <f>IF(OR($Q39="",$P39=""),"",IF($U39="Straight-line",IF(N($T39)&lt;=0,0,ROUND(($Q39-N($S39))*MIN(IF($P39&gt;Settings!$B$3,0,(YEAR(Settings!$B$3)-YEAR($P39))*12+MONTH(Settings!$B$3)-MONTH($P39)+1),$T39)/$T39,2)),0))</f>
        <v/>
      </c>
      <c r="AD39" s="21">
        <f>IF($Q39="","",$Q39-N($AC39))</f>
        <v/>
      </c>
    </row>
    <row r="40">
      <c r="P40" s="18" t="n"/>
      <c r="Q40" s="19" t="n"/>
      <c r="S40" s="19" t="n"/>
      <c r="T40" s="20" t="n"/>
      <c r="Z40" s="18" t="n"/>
      <c r="AA40" s="18" t="n"/>
      <c r="AC40" s="21">
        <f>IF(OR($Q40="",$P40=""),"",IF($U40="Straight-line",IF(N($T40)&lt;=0,0,ROUND(($Q40-N($S40))*MIN(IF($P40&gt;Settings!$B$3,0,(YEAR(Settings!$B$3)-YEAR($P40))*12+MONTH(Settings!$B$3)-MONTH($P40)+1),$T40)/$T40,2)),0))</f>
        <v/>
      </c>
      <c r="AD40" s="21">
        <f>IF($Q40="","",$Q40-N($AC40))</f>
        <v/>
      </c>
    </row>
    <row r="41">
      <c r="P41" s="18" t="n"/>
      <c r="Q41" s="19" t="n"/>
      <c r="S41" s="19" t="n"/>
      <c r="T41" s="20" t="n"/>
      <c r="Z41" s="18" t="n"/>
      <c r="AA41" s="18" t="n"/>
      <c r="AC41" s="21">
        <f>IF(OR($Q41="",$P41=""),"",IF($U41="Straight-line",IF(N($T41)&lt;=0,0,ROUND(($Q41-N($S41))*MIN(IF($P41&gt;Settings!$B$3,0,(YEAR(Settings!$B$3)-YEAR($P41))*12+MONTH(Settings!$B$3)-MONTH($P41)+1),$T41)/$T41,2)),0))</f>
        <v/>
      </c>
      <c r="AD41" s="21">
        <f>IF($Q41="","",$Q41-N($AC41))</f>
        <v/>
      </c>
    </row>
    <row r="42">
      <c r="P42" s="18" t="n"/>
      <c r="Q42" s="19" t="n"/>
      <c r="S42" s="19" t="n"/>
      <c r="T42" s="20" t="n"/>
      <c r="Z42" s="18" t="n"/>
      <c r="AA42" s="18" t="n"/>
      <c r="AC42" s="21">
        <f>IF(OR($Q42="",$P42=""),"",IF($U42="Straight-line",IF(N($T42)&lt;=0,0,ROUND(($Q42-N($S42))*MIN(IF($P42&gt;Settings!$B$3,0,(YEAR(Settings!$B$3)-YEAR($P42))*12+MONTH(Settings!$B$3)-MONTH($P42)+1),$T42)/$T42,2)),0))</f>
        <v/>
      </c>
      <c r="AD42" s="21">
        <f>IF($Q42="","",$Q42-N($AC42))</f>
        <v/>
      </c>
    </row>
    <row r="43">
      <c r="P43" s="18" t="n"/>
      <c r="Q43" s="19" t="n"/>
      <c r="S43" s="19" t="n"/>
      <c r="T43" s="20" t="n"/>
      <c r="Z43" s="18" t="n"/>
      <c r="AA43" s="18" t="n"/>
      <c r="AC43" s="21">
        <f>IF(OR($Q43="",$P43=""),"",IF($U43="Straight-line",IF(N($T43)&lt;=0,0,ROUND(($Q43-N($S43))*MIN(IF($P43&gt;Settings!$B$3,0,(YEAR(Settings!$B$3)-YEAR($P43))*12+MONTH(Settings!$B$3)-MONTH($P43)+1),$T43)/$T43,2)),0))</f>
        <v/>
      </c>
      <c r="AD43" s="21">
        <f>IF($Q43="","",$Q43-N($AC43))</f>
        <v/>
      </c>
    </row>
    <row r="44">
      <c r="P44" s="18" t="n"/>
      <c r="Q44" s="19" t="n"/>
      <c r="S44" s="19" t="n"/>
      <c r="T44" s="20" t="n"/>
      <c r="Z44" s="18" t="n"/>
      <c r="AA44" s="18" t="n"/>
      <c r="AC44" s="21">
        <f>IF(OR($Q44="",$P44=""),"",IF($U44="Straight-line",IF(N($T44)&lt;=0,0,ROUND(($Q44-N($S44))*MIN(IF($P44&gt;Settings!$B$3,0,(YEAR(Settings!$B$3)-YEAR($P44))*12+MONTH(Settings!$B$3)-MONTH($P44)+1),$T44)/$T44,2)),0))</f>
        <v/>
      </c>
      <c r="AD44" s="21">
        <f>IF($Q44="","",$Q44-N($AC44))</f>
        <v/>
      </c>
    </row>
    <row r="45">
      <c r="P45" s="18" t="n"/>
      <c r="Q45" s="19" t="n"/>
      <c r="S45" s="19" t="n"/>
      <c r="T45" s="20" t="n"/>
      <c r="Z45" s="18" t="n"/>
      <c r="AA45" s="18" t="n"/>
      <c r="AC45" s="21">
        <f>IF(OR($Q45="",$P45=""),"",IF($U45="Straight-line",IF(N($T45)&lt;=0,0,ROUND(($Q45-N($S45))*MIN(IF($P45&gt;Settings!$B$3,0,(YEAR(Settings!$B$3)-YEAR($P45))*12+MONTH(Settings!$B$3)-MONTH($P45)+1),$T45)/$T45,2)),0))</f>
        <v/>
      </c>
      <c r="AD45" s="21">
        <f>IF($Q45="","",$Q45-N($AC45))</f>
        <v/>
      </c>
    </row>
    <row r="46">
      <c r="P46" s="18" t="n"/>
      <c r="Q46" s="19" t="n"/>
      <c r="S46" s="19" t="n"/>
      <c r="T46" s="20" t="n"/>
      <c r="Z46" s="18" t="n"/>
      <c r="AA46" s="18" t="n"/>
      <c r="AC46" s="21">
        <f>IF(OR($Q46="",$P46=""),"",IF($U46="Straight-line",IF(N($T46)&lt;=0,0,ROUND(($Q46-N($S46))*MIN(IF($P46&gt;Settings!$B$3,0,(YEAR(Settings!$B$3)-YEAR($P46))*12+MONTH(Settings!$B$3)-MONTH($P46)+1),$T46)/$T46,2)),0))</f>
        <v/>
      </c>
      <c r="AD46" s="21">
        <f>IF($Q46="","",$Q46-N($AC46))</f>
        <v/>
      </c>
    </row>
    <row r="47">
      <c r="P47" s="18" t="n"/>
      <c r="Q47" s="19" t="n"/>
      <c r="S47" s="19" t="n"/>
      <c r="T47" s="20" t="n"/>
      <c r="Z47" s="18" t="n"/>
      <c r="AA47" s="18" t="n"/>
      <c r="AC47" s="21">
        <f>IF(OR($Q47="",$P47=""),"",IF($U47="Straight-line",IF(N($T47)&lt;=0,0,ROUND(($Q47-N($S47))*MIN(IF($P47&gt;Settings!$B$3,0,(YEAR(Settings!$B$3)-YEAR($P47))*12+MONTH(Settings!$B$3)-MONTH($P47)+1),$T47)/$T47,2)),0))</f>
        <v/>
      </c>
      <c r="AD47" s="21">
        <f>IF($Q47="","",$Q47-N($AC47))</f>
        <v/>
      </c>
    </row>
    <row r="48">
      <c r="P48" s="18" t="n"/>
      <c r="Q48" s="19" t="n"/>
      <c r="S48" s="19" t="n"/>
      <c r="T48" s="20" t="n"/>
      <c r="Z48" s="18" t="n"/>
      <c r="AA48" s="18" t="n"/>
      <c r="AC48" s="21">
        <f>IF(OR($Q48="",$P48=""),"",IF($U48="Straight-line",IF(N($T48)&lt;=0,0,ROUND(($Q48-N($S48))*MIN(IF($P48&gt;Settings!$B$3,0,(YEAR(Settings!$B$3)-YEAR($P48))*12+MONTH(Settings!$B$3)-MONTH($P48)+1),$T48)/$T48,2)),0))</f>
        <v/>
      </c>
      <c r="AD48" s="21">
        <f>IF($Q48="","",$Q48-N($AC48))</f>
        <v/>
      </c>
    </row>
    <row r="49">
      <c r="P49" s="18" t="n"/>
      <c r="Q49" s="19" t="n"/>
      <c r="S49" s="19" t="n"/>
      <c r="T49" s="20" t="n"/>
      <c r="Z49" s="18" t="n"/>
      <c r="AA49" s="18" t="n"/>
      <c r="AC49" s="21">
        <f>IF(OR($Q49="",$P49=""),"",IF($U49="Straight-line",IF(N($T49)&lt;=0,0,ROUND(($Q49-N($S49))*MIN(IF($P49&gt;Settings!$B$3,0,(YEAR(Settings!$B$3)-YEAR($P49))*12+MONTH(Settings!$B$3)-MONTH($P49)+1),$T49)/$T49,2)),0))</f>
        <v/>
      </c>
      <c r="AD49" s="21">
        <f>IF($Q49="","",$Q49-N($AC49))</f>
        <v/>
      </c>
    </row>
    <row r="50">
      <c r="P50" s="18" t="n"/>
      <c r="Q50" s="19" t="n"/>
      <c r="S50" s="19" t="n"/>
      <c r="T50" s="20" t="n"/>
      <c r="Z50" s="18" t="n"/>
      <c r="AA50" s="18" t="n"/>
      <c r="AC50" s="21">
        <f>IF(OR($Q50="",$P50=""),"",IF($U50="Straight-line",IF(N($T50)&lt;=0,0,ROUND(($Q50-N($S50))*MIN(IF($P50&gt;Settings!$B$3,0,(YEAR(Settings!$B$3)-YEAR($P50))*12+MONTH(Settings!$B$3)-MONTH($P50)+1),$T50)/$T50,2)),0))</f>
        <v/>
      </c>
      <c r="AD50" s="21">
        <f>IF($Q50="","",$Q50-N($AC50))</f>
        <v/>
      </c>
    </row>
    <row r="51">
      <c r="P51" s="18" t="n"/>
      <c r="Q51" s="19" t="n"/>
      <c r="S51" s="19" t="n"/>
      <c r="T51" s="20" t="n"/>
      <c r="Z51" s="18" t="n"/>
      <c r="AA51" s="18" t="n"/>
      <c r="AC51" s="21">
        <f>IF(OR($Q51="",$P51=""),"",IF($U51="Straight-line",IF(N($T51)&lt;=0,0,ROUND(($Q51-N($S51))*MIN(IF($P51&gt;Settings!$B$3,0,(YEAR(Settings!$B$3)-YEAR($P51))*12+MONTH(Settings!$B$3)-MONTH($P51)+1),$T51)/$T51,2)),0))</f>
        <v/>
      </c>
      <c r="AD51" s="21">
        <f>IF($Q51="","",$Q51-N($AC51))</f>
        <v/>
      </c>
    </row>
    <row r="52">
      <c r="P52" s="18" t="n"/>
      <c r="Q52" s="19" t="n"/>
      <c r="S52" s="19" t="n"/>
      <c r="T52" s="20" t="n"/>
      <c r="Z52" s="18" t="n"/>
      <c r="AA52" s="18" t="n"/>
      <c r="AC52" s="21">
        <f>IF(OR($Q52="",$P52=""),"",IF($U52="Straight-line",IF(N($T52)&lt;=0,0,ROUND(($Q52-N($S52))*MIN(IF($P52&gt;Settings!$B$3,0,(YEAR(Settings!$B$3)-YEAR($P52))*12+MONTH(Settings!$B$3)-MONTH($P52)+1),$T52)/$T52,2)),0))</f>
        <v/>
      </c>
      <c r="AD52" s="21">
        <f>IF($Q52="","",$Q52-N($AC52))</f>
        <v/>
      </c>
    </row>
    <row r="53">
      <c r="P53" s="18" t="n"/>
      <c r="Q53" s="19" t="n"/>
      <c r="S53" s="19" t="n"/>
      <c r="T53" s="20" t="n"/>
      <c r="Z53" s="18" t="n"/>
      <c r="AA53" s="18" t="n"/>
      <c r="AC53" s="21">
        <f>IF(OR($Q53="",$P53=""),"",IF($U53="Straight-line",IF(N($T53)&lt;=0,0,ROUND(($Q53-N($S53))*MIN(IF($P53&gt;Settings!$B$3,0,(YEAR(Settings!$B$3)-YEAR($P53))*12+MONTH(Settings!$B$3)-MONTH($P53)+1),$T53)/$T53,2)),0))</f>
        <v/>
      </c>
      <c r="AD53" s="21">
        <f>IF($Q53="","",$Q53-N($AC53))</f>
        <v/>
      </c>
    </row>
    <row r="54">
      <c r="P54" s="18" t="n"/>
      <c r="Q54" s="19" t="n"/>
      <c r="S54" s="19" t="n"/>
      <c r="T54" s="20" t="n"/>
      <c r="Z54" s="18" t="n"/>
      <c r="AA54" s="18" t="n"/>
      <c r="AC54" s="21">
        <f>IF(OR($Q54="",$P54=""),"",IF($U54="Straight-line",IF(N($T54)&lt;=0,0,ROUND(($Q54-N($S54))*MIN(IF($P54&gt;Settings!$B$3,0,(YEAR(Settings!$B$3)-YEAR($P54))*12+MONTH(Settings!$B$3)-MONTH($P54)+1),$T54)/$T54,2)),0))</f>
        <v/>
      </c>
      <c r="AD54" s="21">
        <f>IF($Q54="","",$Q54-N($AC54))</f>
        <v/>
      </c>
    </row>
    <row r="55">
      <c r="P55" s="18" t="n"/>
      <c r="Q55" s="19" t="n"/>
      <c r="S55" s="19" t="n"/>
      <c r="T55" s="20" t="n"/>
      <c r="Z55" s="18" t="n"/>
      <c r="AA55" s="18" t="n"/>
      <c r="AC55" s="21">
        <f>IF(OR($Q55="",$P55=""),"",IF($U55="Straight-line",IF(N($T55)&lt;=0,0,ROUND(($Q55-N($S55))*MIN(IF($P55&gt;Settings!$B$3,0,(YEAR(Settings!$B$3)-YEAR($P55))*12+MONTH(Settings!$B$3)-MONTH($P55)+1),$T55)/$T55,2)),0))</f>
        <v/>
      </c>
      <c r="AD55" s="21">
        <f>IF($Q55="","",$Q55-N($AC55))</f>
        <v/>
      </c>
    </row>
    <row r="56">
      <c r="P56" s="18" t="n"/>
      <c r="Q56" s="19" t="n"/>
      <c r="S56" s="19" t="n"/>
      <c r="T56" s="20" t="n"/>
      <c r="Z56" s="18" t="n"/>
      <c r="AA56" s="18" t="n"/>
      <c r="AC56" s="21">
        <f>IF(OR($Q56="",$P56=""),"",IF($U56="Straight-line",IF(N($T56)&lt;=0,0,ROUND(($Q56-N($S56))*MIN(IF($P56&gt;Settings!$B$3,0,(YEAR(Settings!$B$3)-YEAR($P56))*12+MONTH(Settings!$B$3)-MONTH($P56)+1),$T56)/$T56,2)),0))</f>
        <v/>
      </c>
      <c r="AD56" s="21">
        <f>IF($Q56="","",$Q56-N($AC56))</f>
        <v/>
      </c>
    </row>
    <row r="57">
      <c r="P57" s="18" t="n"/>
      <c r="Q57" s="19" t="n"/>
      <c r="S57" s="19" t="n"/>
      <c r="T57" s="20" t="n"/>
      <c r="Z57" s="18" t="n"/>
      <c r="AA57" s="18" t="n"/>
      <c r="AC57" s="21">
        <f>IF(OR($Q57="",$P57=""),"",IF($U57="Straight-line",IF(N($T57)&lt;=0,0,ROUND(($Q57-N($S57))*MIN(IF($P57&gt;Settings!$B$3,0,(YEAR(Settings!$B$3)-YEAR($P57))*12+MONTH(Settings!$B$3)-MONTH($P57)+1),$T57)/$T57,2)),0))</f>
        <v/>
      </c>
      <c r="AD57" s="21">
        <f>IF($Q57="","",$Q57-N($AC57))</f>
        <v/>
      </c>
    </row>
    <row r="58">
      <c r="P58" s="18" t="n"/>
      <c r="Q58" s="19" t="n"/>
      <c r="S58" s="19" t="n"/>
      <c r="T58" s="20" t="n"/>
      <c r="Z58" s="18" t="n"/>
      <c r="AA58" s="18" t="n"/>
      <c r="AC58" s="21">
        <f>IF(OR($Q58="",$P58=""),"",IF($U58="Straight-line",IF(N($T58)&lt;=0,0,ROUND(($Q58-N($S58))*MIN(IF($P58&gt;Settings!$B$3,0,(YEAR(Settings!$B$3)-YEAR($P58))*12+MONTH(Settings!$B$3)-MONTH($P58)+1),$T58)/$T58,2)),0))</f>
        <v/>
      </c>
      <c r="AD58" s="21">
        <f>IF($Q58="","",$Q58-N($AC58))</f>
        <v/>
      </c>
    </row>
    <row r="59">
      <c r="P59" s="18" t="n"/>
      <c r="Q59" s="19" t="n"/>
      <c r="S59" s="19" t="n"/>
      <c r="T59" s="20" t="n"/>
      <c r="Z59" s="18" t="n"/>
      <c r="AA59" s="18" t="n"/>
      <c r="AC59" s="21">
        <f>IF(OR($Q59="",$P59=""),"",IF($U59="Straight-line",IF(N($T59)&lt;=0,0,ROUND(($Q59-N($S59))*MIN(IF($P59&gt;Settings!$B$3,0,(YEAR(Settings!$B$3)-YEAR($P59))*12+MONTH(Settings!$B$3)-MONTH($P59)+1),$T59)/$T59,2)),0))</f>
        <v/>
      </c>
      <c r="AD59" s="21">
        <f>IF($Q59="","",$Q59-N($AC59))</f>
        <v/>
      </c>
    </row>
    <row r="60">
      <c r="P60" s="18" t="n"/>
      <c r="Q60" s="19" t="n"/>
      <c r="S60" s="19" t="n"/>
      <c r="T60" s="20" t="n"/>
      <c r="Z60" s="18" t="n"/>
      <c r="AA60" s="18" t="n"/>
      <c r="AC60" s="21">
        <f>IF(OR($Q60="",$P60=""),"",IF($U60="Straight-line",IF(N($T60)&lt;=0,0,ROUND(($Q60-N($S60))*MIN(IF($P60&gt;Settings!$B$3,0,(YEAR(Settings!$B$3)-YEAR($P60))*12+MONTH(Settings!$B$3)-MONTH($P60)+1),$T60)/$T60,2)),0))</f>
        <v/>
      </c>
      <c r="AD60" s="21">
        <f>IF($Q60="","",$Q60-N($AC60))</f>
        <v/>
      </c>
    </row>
    <row r="61">
      <c r="P61" s="18" t="n"/>
      <c r="Q61" s="19" t="n"/>
      <c r="S61" s="19" t="n"/>
      <c r="T61" s="20" t="n"/>
      <c r="Z61" s="18" t="n"/>
      <c r="AA61" s="18" t="n"/>
      <c r="AC61" s="21">
        <f>IF(OR($Q61="",$P61=""),"",IF($U61="Straight-line",IF(N($T61)&lt;=0,0,ROUND(($Q61-N($S61))*MIN(IF($P61&gt;Settings!$B$3,0,(YEAR(Settings!$B$3)-YEAR($P61))*12+MONTH(Settings!$B$3)-MONTH($P61)+1),$T61)/$T61,2)),0))</f>
        <v/>
      </c>
      <c r="AD61" s="21">
        <f>IF($Q61="","",$Q61-N($AC61))</f>
        <v/>
      </c>
    </row>
    <row r="62">
      <c r="P62" s="18" t="n"/>
      <c r="Q62" s="19" t="n"/>
      <c r="S62" s="19" t="n"/>
      <c r="T62" s="20" t="n"/>
      <c r="Z62" s="18" t="n"/>
      <c r="AA62" s="18" t="n"/>
      <c r="AC62" s="21">
        <f>IF(OR($Q62="",$P62=""),"",IF($U62="Straight-line",IF(N($T62)&lt;=0,0,ROUND(($Q62-N($S62))*MIN(IF($P62&gt;Settings!$B$3,0,(YEAR(Settings!$B$3)-YEAR($P62))*12+MONTH(Settings!$B$3)-MONTH($P62)+1),$T62)/$T62,2)),0))</f>
        <v/>
      </c>
      <c r="AD62" s="21">
        <f>IF($Q62="","",$Q62-N($AC62))</f>
        <v/>
      </c>
    </row>
    <row r="63">
      <c r="P63" s="18" t="n"/>
      <c r="Q63" s="19" t="n"/>
      <c r="S63" s="19" t="n"/>
      <c r="T63" s="20" t="n"/>
      <c r="Z63" s="18" t="n"/>
      <c r="AA63" s="18" t="n"/>
      <c r="AC63" s="21">
        <f>IF(OR($Q63="",$P63=""),"",IF($U63="Straight-line",IF(N($T63)&lt;=0,0,ROUND(($Q63-N($S63))*MIN(IF($P63&gt;Settings!$B$3,0,(YEAR(Settings!$B$3)-YEAR($P63))*12+MONTH(Settings!$B$3)-MONTH($P63)+1),$T63)/$T63,2)),0))</f>
        <v/>
      </c>
      <c r="AD63" s="21">
        <f>IF($Q63="","",$Q63-N($AC63))</f>
        <v/>
      </c>
    </row>
    <row r="64">
      <c r="P64" s="18" t="n"/>
      <c r="Q64" s="19" t="n"/>
      <c r="S64" s="19" t="n"/>
      <c r="T64" s="20" t="n"/>
      <c r="Z64" s="18" t="n"/>
      <c r="AA64" s="18" t="n"/>
      <c r="AC64" s="21">
        <f>IF(OR($Q64="",$P64=""),"",IF($U64="Straight-line",IF(N($T64)&lt;=0,0,ROUND(($Q64-N($S64))*MIN(IF($P64&gt;Settings!$B$3,0,(YEAR(Settings!$B$3)-YEAR($P64))*12+MONTH(Settings!$B$3)-MONTH($P64)+1),$T64)/$T64,2)),0))</f>
        <v/>
      </c>
      <c r="AD64" s="21">
        <f>IF($Q64="","",$Q64-N($AC64))</f>
        <v/>
      </c>
    </row>
    <row r="65">
      <c r="P65" s="18" t="n"/>
      <c r="Q65" s="19" t="n"/>
      <c r="S65" s="19" t="n"/>
      <c r="T65" s="20" t="n"/>
      <c r="Z65" s="18" t="n"/>
      <c r="AA65" s="18" t="n"/>
      <c r="AC65" s="21">
        <f>IF(OR($Q65="",$P65=""),"",IF($U65="Straight-line",IF(N($T65)&lt;=0,0,ROUND(($Q65-N($S65))*MIN(IF($P65&gt;Settings!$B$3,0,(YEAR(Settings!$B$3)-YEAR($P65))*12+MONTH(Settings!$B$3)-MONTH($P65)+1),$T65)/$T65,2)),0))</f>
        <v/>
      </c>
      <c r="AD65" s="21">
        <f>IF($Q65="","",$Q65-N($AC65))</f>
        <v/>
      </c>
    </row>
    <row r="66">
      <c r="P66" s="18" t="n"/>
      <c r="Q66" s="19" t="n"/>
      <c r="S66" s="19" t="n"/>
      <c r="T66" s="20" t="n"/>
      <c r="Z66" s="18" t="n"/>
      <c r="AA66" s="18" t="n"/>
      <c r="AC66" s="21">
        <f>IF(OR($Q66="",$P66=""),"",IF($U66="Straight-line",IF(N($T66)&lt;=0,0,ROUND(($Q66-N($S66))*MIN(IF($P66&gt;Settings!$B$3,0,(YEAR(Settings!$B$3)-YEAR($P66))*12+MONTH(Settings!$B$3)-MONTH($P66)+1),$T66)/$T66,2)),0))</f>
        <v/>
      </c>
      <c r="AD66" s="21">
        <f>IF($Q66="","",$Q66-N($AC66))</f>
        <v/>
      </c>
    </row>
    <row r="67">
      <c r="P67" s="18" t="n"/>
      <c r="Q67" s="19" t="n"/>
      <c r="S67" s="19" t="n"/>
      <c r="T67" s="20" t="n"/>
      <c r="Z67" s="18" t="n"/>
      <c r="AA67" s="18" t="n"/>
      <c r="AC67" s="21">
        <f>IF(OR($Q67="",$P67=""),"",IF($U67="Straight-line",IF(N($T67)&lt;=0,0,ROUND(($Q67-N($S67))*MIN(IF($P67&gt;Settings!$B$3,0,(YEAR(Settings!$B$3)-YEAR($P67))*12+MONTH(Settings!$B$3)-MONTH($P67)+1),$T67)/$T67,2)),0))</f>
        <v/>
      </c>
      <c r="AD67" s="21">
        <f>IF($Q67="","",$Q67-N($AC67))</f>
        <v/>
      </c>
    </row>
    <row r="68">
      <c r="P68" s="18" t="n"/>
      <c r="Q68" s="19" t="n"/>
      <c r="S68" s="19" t="n"/>
      <c r="T68" s="20" t="n"/>
      <c r="Z68" s="18" t="n"/>
      <c r="AA68" s="18" t="n"/>
      <c r="AC68" s="21">
        <f>IF(OR($Q68="",$P68=""),"",IF($U68="Straight-line",IF(N($T68)&lt;=0,0,ROUND(($Q68-N($S68))*MIN(IF($P68&gt;Settings!$B$3,0,(YEAR(Settings!$B$3)-YEAR($P68))*12+MONTH(Settings!$B$3)-MONTH($P68)+1),$T68)/$T68,2)),0))</f>
        <v/>
      </c>
      <c r="AD68" s="21">
        <f>IF($Q68="","",$Q68-N($AC68))</f>
        <v/>
      </c>
    </row>
    <row r="69">
      <c r="P69" s="18" t="n"/>
      <c r="Q69" s="19" t="n"/>
      <c r="S69" s="19" t="n"/>
      <c r="T69" s="20" t="n"/>
      <c r="Z69" s="18" t="n"/>
      <c r="AA69" s="18" t="n"/>
      <c r="AC69" s="21">
        <f>IF(OR($Q69="",$P69=""),"",IF($U69="Straight-line",IF(N($T69)&lt;=0,0,ROUND(($Q69-N($S69))*MIN(IF($P69&gt;Settings!$B$3,0,(YEAR(Settings!$B$3)-YEAR($P69))*12+MONTH(Settings!$B$3)-MONTH($P69)+1),$T69)/$T69,2)),0))</f>
        <v/>
      </c>
      <c r="AD69" s="21">
        <f>IF($Q69="","",$Q69-N($AC69))</f>
        <v/>
      </c>
    </row>
    <row r="70">
      <c r="P70" s="18" t="n"/>
      <c r="Q70" s="19" t="n"/>
      <c r="S70" s="19" t="n"/>
      <c r="T70" s="20" t="n"/>
      <c r="Z70" s="18" t="n"/>
      <c r="AA70" s="18" t="n"/>
      <c r="AC70" s="21">
        <f>IF(OR($Q70="",$P70=""),"",IF($U70="Straight-line",IF(N($T70)&lt;=0,0,ROUND(($Q70-N($S70))*MIN(IF($P70&gt;Settings!$B$3,0,(YEAR(Settings!$B$3)-YEAR($P70))*12+MONTH(Settings!$B$3)-MONTH($P70)+1),$T70)/$T70,2)),0))</f>
        <v/>
      </c>
      <c r="AD70" s="21">
        <f>IF($Q70="","",$Q70-N($AC70))</f>
        <v/>
      </c>
    </row>
    <row r="71">
      <c r="P71" s="18" t="n"/>
      <c r="Q71" s="19" t="n"/>
      <c r="S71" s="19" t="n"/>
      <c r="T71" s="20" t="n"/>
      <c r="Z71" s="18" t="n"/>
      <c r="AA71" s="18" t="n"/>
      <c r="AC71" s="21">
        <f>IF(OR($Q71="",$P71=""),"",IF($U71="Straight-line",IF(N($T71)&lt;=0,0,ROUND(($Q71-N($S71))*MIN(IF($P71&gt;Settings!$B$3,0,(YEAR(Settings!$B$3)-YEAR($P71))*12+MONTH(Settings!$B$3)-MONTH($P71)+1),$T71)/$T71,2)),0))</f>
        <v/>
      </c>
      <c r="AD71" s="21">
        <f>IF($Q71="","",$Q71-N($AC71))</f>
        <v/>
      </c>
    </row>
    <row r="72">
      <c r="P72" s="18" t="n"/>
      <c r="Q72" s="19" t="n"/>
      <c r="S72" s="19" t="n"/>
      <c r="T72" s="20" t="n"/>
      <c r="Z72" s="18" t="n"/>
      <c r="AA72" s="18" t="n"/>
      <c r="AC72" s="21">
        <f>IF(OR($Q72="",$P72=""),"",IF($U72="Straight-line",IF(N($T72)&lt;=0,0,ROUND(($Q72-N($S72))*MIN(IF($P72&gt;Settings!$B$3,0,(YEAR(Settings!$B$3)-YEAR($P72))*12+MONTH(Settings!$B$3)-MONTH($P72)+1),$T72)/$T72,2)),0))</f>
        <v/>
      </c>
      <c r="AD72" s="21">
        <f>IF($Q72="","",$Q72-N($AC72))</f>
        <v/>
      </c>
    </row>
    <row r="73">
      <c r="P73" s="18" t="n"/>
      <c r="Q73" s="19" t="n"/>
      <c r="S73" s="19" t="n"/>
      <c r="T73" s="20" t="n"/>
      <c r="Z73" s="18" t="n"/>
      <c r="AA73" s="18" t="n"/>
      <c r="AC73" s="21">
        <f>IF(OR($Q73="",$P73=""),"",IF($U73="Straight-line",IF(N($T73)&lt;=0,0,ROUND(($Q73-N($S73))*MIN(IF($P73&gt;Settings!$B$3,0,(YEAR(Settings!$B$3)-YEAR($P73))*12+MONTH(Settings!$B$3)-MONTH($P73)+1),$T73)/$T73,2)),0))</f>
        <v/>
      </c>
      <c r="AD73" s="21">
        <f>IF($Q73="","",$Q73-N($AC73))</f>
        <v/>
      </c>
    </row>
    <row r="74">
      <c r="P74" s="18" t="n"/>
      <c r="Q74" s="19" t="n"/>
      <c r="S74" s="19" t="n"/>
      <c r="T74" s="20" t="n"/>
      <c r="Z74" s="18" t="n"/>
      <c r="AA74" s="18" t="n"/>
      <c r="AC74" s="21">
        <f>IF(OR($Q74="",$P74=""),"",IF($U74="Straight-line",IF(N($T74)&lt;=0,0,ROUND(($Q74-N($S74))*MIN(IF($P74&gt;Settings!$B$3,0,(YEAR(Settings!$B$3)-YEAR($P74))*12+MONTH(Settings!$B$3)-MONTH($P74)+1),$T74)/$T74,2)),0))</f>
        <v/>
      </c>
      <c r="AD74" s="21">
        <f>IF($Q74="","",$Q74-N($AC74))</f>
        <v/>
      </c>
    </row>
    <row r="75">
      <c r="P75" s="18" t="n"/>
      <c r="Q75" s="19" t="n"/>
      <c r="S75" s="19" t="n"/>
      <c r="T75" s="20" t="n"/>
      <c r="Z75" s="18" t="n"/>
      <c r="AA75" s="18" t="n"/>
      <c r="AC75" s="21">
        <f>IF(OR($Q75="",$P75=""),"",IF($U75="Straight-line",IF(N($T75)&lt;=0,0,ROUND(($Q75-N($S75))*MIN(IF($P75&gt;Settings!$B$3,0,(YEAR(Settings!$B$3)-YEAR($P75))*12+MONTH(Settings!$B$3)-MONTH($P75)+1),$T75)/$T75,2)),0))</f>
        <v/>
      </c>
      <c r="AD75" s="21">
        <f>IF($Q75="","",$Q75-N($AC75))</f>
        <v/>
      </c>
    </row>
    <row r="76">
      <c r="P76" s="18" t="n"/>
      <c r="Q76" s="19" t="n"/>
      <c r="S76" s="19" t="n"/>
      <c r="T76" s="20" t="n"/>
      <c r="Z76" s="18" t="n"/>
      <c r="AA76" s="18" t="n"/>
      <c r="AC76" s="21">
        <f>IF(OR($Q76="",$P76=""),"",IF($U76="Straight-line",IF(N($T76)&lt;=0,0,ROUND(($Q76-N($S76))*MIN(IF($P76&gt;Settings!$B$3,0,(YEAR(Settings!$B$3)-YEAR($P76))*12+MONTH(Settings!$B$3)-MONTH($P76)+1),$T76)/$T76,2)),0))</f>
        <v/>
      </c>
      <c r="AD76" s="21">
        <f>IF($Q76="","",$Q76-N($AC76))</f>
        <v/>
      </c>
    </row>
    <row r="77">
      <c r="P77" s="18" t="n"/>
      <c r="Q77" s="19" t="n"/>
      <c r="S77" s="19" t="n"/>
      <c r="T77" s="20" t="n"/>
      <c r="Z77" s="18" t="n"/>
      <c r="AA77" s="18" t="n"/>
      <c r="AC77" s="21">
        <f>IF(OR($Q77="",$P77=""),"",IF($U77="Straight-line",IF(N($T77)&lt;=0,0,ROUND(($Q77-N($S77))*MIN(IF($P77&gt;Settings!$B$3,0,(YEAR(Settings!$B$3)-YEAR($P77))*12+MONTH(Settings!$B$3)-MONTH($P77)+1),$T77)/$T77,2)),0))</f>
        <v/>
      </c>
      <c r="AD77" s="21">
        <f>IF($Q77="","",$Q77-N($AC77))</f>
        <v/>
      </c>
    </row>
    <row r="78">
      <c r="P78" s="18" t="n"/>
      <c r="Q78" s="19" t="n"/>
      <c r="S78" s="19" t="n"/>
      <c r="T78" s="20" t="n"/>
      <c r="Z78" s="18" t="n"/>
      <c r="AA78" s="18" t="n"/>
      <c r="AC78" s="21">
        <f>IF(OR($Q78="",$P78=""),"",IF($U78="Straight-line",IF(N($T78)&lt;=0,0,ROUND(($Q78-N($S78))*MIN(IF($P78&gt;Settings!$B$3,0,(YEAR(Settings!$B$3)-YEAR($P78))*12+MONTH(Settings!$B$3)-MONTH($P78)+1),$T78)/$T78,2)),0))</f>
        <v/>
      </c>
      <c r="AD78" s="21">
        <f>IF($Q78="","",$Q78-N($AC78))</f>
        <v/>
      </c>
    </row>
    <row r="79">
      <c r="P79" s="18" t="n"/>
      <c r="Q79" s="19" t="n"/>
      <c r="S79" s="19" t="n"/>
      <c r="T79" s="20" t="n"/>
      <c r="Z79" s="18" t="n"/>
      <c r="AA79" s="18" t="n"/>
      <c r="AC79" s="21">
        <f>IF(OR($Q79="",$P79=""),"",IF($U79="Straight-line",IF(N($T79)&lt;=0,0,ROUND(($Q79-N($S79))*MIN(IF($P79&gt;Settings!$B$3,0,(YEAR(Settings!$B$3)-YEAR($P79))*12+MONTH(Settings!$B$3)-MONTH($P79)+1),$T79)/$T79,2)),0))</f>
        <v/>
      </c>
      <c r="AD79" s="21">
        <f>IF($Q79="","",$Q79-N($AC79))</f>
        <v/>
      </c>
    </row>
    <row r="80">
      <c r="P80" s="18" t="n"/>
      <c r="Q80" s="19" t="n"/>
      <c r="S80" s="19" t="n"/>
      <c r="T80" s="20" t="n"/>
      <c r="Z80" s="18" t="n"/>
      <c r="AA80" s="18" t="n"/>
      <c r="AC80" s="21">
        <f>IF(OR($Q80="",$P80=""),"",IF($U80="Straight-line",IF(N($T80)&lt;=0,0,ROUND(($Q80-N($S80))*MIN(IF($P80&gt;Settings!$B$3,0,(YEAR(Settings!$B$3)-YEAR($P80))*12+MONTH(Settings!$B$3)-MONTH($P80)+1),$T80)/$T80,2)),0))</f>
        <v/>
      </c>
      <c r="AD80" s="21">
        <f>IF($Q80="","",$Q80-N($AC80))</f>
        <v/>
      </c>
    </row>
    <row r="81">
      <c r="P81" s="18" t="n"/>
      <c r="Q81" s="19" t="n"/>
      <c r="S81" s="19" t="n"/>
      <c r="T81" s="20" t="n"/>
      <c r="Z81" s="18" t="n"/>
      <c r="AA81" s="18" t="n"/>
      <c r="AC81" s="21">
        <f>IF(OR($Q81="",$P81=""),"",IF($U81="Straight-line",IF(N($T81)&lt;=0,0,ROUND(($Q81-N($S81))*MIN(IF($P81&gt;Settings!$B$3,0,(YEAR(Settings!$B$3)-YEAR($P81))*12+MONTH(Settings!$B$3)-MONTH($P81)+1),$T81)/$T81,2)),0))</f>
        <v/>
      </c>
      <c r="AD81" s="21">
        <f>IF($Q81="","",$Q81-N($AC81))</f>
        <v/>
      </c>
    </row>
    <row r="82">
      <c r="P82" s="18" t="n"/>
      <c r="Q82" s="19" t="n"/>
      <c r="S82" s="19" t="n"/>
      <c r="T82" s="20" t="n"/>
      <c r="Z82" s="18" t="n"/>
      <c r="AA82" s="18" t="n"/>
      <c r="AC82" s="21">
        <f>IF(OR($Q82="",$P82=""),"",IF($U82="Straight-line",IF(N($T82)&lt;=0,0,ROUND(($Q82-N($S82))*MIN(IF($P82&gt;Settings!$B$3,0,(YEAR(Settings!$B$3)-YEAR($P82))*12+MONTH(Settings!$B$3)-MONTH($P82)+1),$T82)/$T82,2)),0))</f>
        <v/>
      </c>
      <c r="AD82" s="21">
        <f>IF($Q82="","",$Q82-N($AC82))</f>
        <v/>
      </c>
    </row>
    <row r="83">
      <c r="P83" s="18" t="n"/>
      <c r="Q83" s="19" t="n"/>
      <c r="S83" s="19" t="n"/>
      <c r="T83" s="20" t="n"/>
      <c r="Z83" s="18" t="n"/>
      <c r="AA83" s="18" t="n"/>
      <c r="AC83" s="21">
        <f>IF(OR($Q83="",$P83=""),"",IF($U83="Straight-line",IF(N($T83)&lt;=0,0,ROUND(($Q83-N($S83))*MIN(IF($P83&gt;Settings!$B$3,0,(YEAR(Settings!$B$3)-YEAR($P83))*12+MONTH(Settings!$B$3)-MONTH($P83)+1),$T83)/$T83,2)),0))</f>
        <v/>
      </c>
      <c r="AD83" s="21">
        <f>IF($Q83="","",$Q83-N($AC83))</f>
        <v/>
      </c>
    </row>
    <row r="84">
      <c r="P84" s="18" t="n"/>
      <c r="Q84" s="19" t="n"/>
      <c r="S84" s="19" t="n"/>
      <c r="T84" s="20" t="n"/>
      <c r="Z84" s="18" t="n"/>
      <c r="AA84" s="18" t="n"/>
      <c r="AC84" s="21">
        <f>IF(OR($Q84="",$P84=""),"",IF($U84="Straight-line",IF(N($T84)&lt;=0,0,ROUND(($Q84-N($S84))*MIN(IF($P84&gt;Settings!$B$3,0,(YEAR(Settings!$B$3)-YEAR($P84))*12+MONTH(Settings!$B$3)-MONTH($P84)+1),$T84)/$T84,2)),0))</f>
        <v/>
      </c>
      <c r="AD84" s="21">
        <f>IF($Q84="","",$Q84-N($AC84))</f>
        <v/>
      </c>
    </row>
    <row r="85">
      <c r="P85" s="18" t="n"/>
      <c r="Q85" s="19" t="n"/>
      <c r="S85" s="19" t="n"/>
      <c r="T85" s="20" t="n"/>
      <c r="Z85" s="18" t="n"/>
      <c r="AA85" s="18" t="n"/>
      <c r="AC85" s="21">
        <f>IF(OR($Q85="",$P85=""),"",IF($U85="Straight-line",IF(N($T85)&lt;=0,0,ROUND(($Q85-N($S85))*MIN(IF($P85&gt;Settings!$B$3,0,(YEAR(Settings!$B$3)-YEAR($P85))*12+MONTH(Settings!$B$3)-MONTH($P85)+1),$T85)/$T85,2)),0))</f>
        <v/>
      </c>
      <c r="AD85" s="21">
        <f>IF($Q85="","",$Q85-N($AC85))</f>
        <v/>
      </c>
    </row>
    <row r="86">
      <c r="P86" s="18" t="n"/>
      <c r="Q86" s="19" t="n"/>
      <c r="S86" s="19" t="n"/>
      <c r="T86" s="20" t="n"/>
      <c r="Z86" s="18" t="n"/>
      <c r="AA86" s="18" t="n"/>
      <c r="AC86" s="21">
        <f>IF(OR($Q86="",$P86=""),"",IF($U86="Straight-line",IF(N($T86)&lt;=0,0,ROUND(($Q86-N($S86))*MIN(IF($P86&gt;Settings!$B$3,0,(YEAR(Settings!$B$3)-YEAR($P86))*12+MONTH(Settings!$B$3)-MONTH($P86)+1),$T86)/$T86,2)),0))</f>
        <v/>
      </c>
      <c r="AD86" s="21">
        <f>IF($Q86="","",$Q86-N($AC86))</f>
        <v/>
      </c>
    </row>
    <row r="87">
      <c r="P87" s="18" t="n"/>
      <c r="Q87" s="19" t="n"/>
      <c r="S87" s="19" t="n"/>
      <c r="T87" s="20" t="n"/>
      <c r="Z87" s="18" t="n"/>
      <c r="AA87" s="18" t="n"/>
      <c r="AC87" s="21">
        <f>IF(OR($Q87="",$P87=""),"",IF($U87="Straight-line",IF(N($T87)&lt;=0,0,ROUND(($Q87-N($S87))*MIN(IF($P87&gt;Settings!$B$3,0,(YEAR(Settings!$B$3)-YEAR($P87))*12+MONTH(Settings!$B$3)-MONTH($P87)+1),$T87)/$T87,2)),0))</f>
        <v/>
      </c>
      <c r="AD87" s="21">
        <f>IF($Q87="","",$Q87-N($AC87))</f>
        <v/>
      </c>
    </row>
    <row r="88">
      <c r="P88" s="18" t="n"/>
      <c r="Q88" s="19" t="n"/>
      <c r="S88" s="19" t="n"/>
      <c r="T88" s="20" t="n"/>
      <c r="Z88" s="18" t="n"/>
      <c r="AA88" s="18" t="n"/>
      <c r="AC88" s="21">
        <f>IF(OR($Q88="",$P88=""),"",IF($U88="Straight-line",IF(N($T88)&lt;=0,0,ROUND(($Q88-N($S88))*MIN(IF($P88&gt;Settings!$B$3,0,(YEAR(Settings!$B$3)-YEAR($P88))*12+MONTH(Settings!$B$3)-MONTH($P88)+1),$T88)/$T88,2)),0))</f>
        <v/>
      </c>
      <c r="AD88" s="21">
        <f>IF($Q88="","",$Q88-N($AC88))</f>
        <v/>
      </c>
    </row>
    <row r="89">
      <c r="P89" s="18" t="n"/>
      <c r="Q89" s="19" t="n"/>
      <c r="S89" s="19" t="n"/>
      <c r="T89" s="20" t="n"/>
      <c r="Z89" s="18" t="n"/>
      <c r="AA89" s="18" t="n"/>
      <c r="AC89" s="21">
        <f>IF(OR($Q89="",$P89=""),"",IF($U89="Straight-line",IF(N($T89)&lt;=0,0,ROUND(($Q89-N($S89))*MIN(IF($P89&gt;Settings!$B$3,0,(YEAR(Settings!$B$3)-YEAR($P89))*12+MONTH(Settings!$B$3)-MONTH($P89)+1),$T89)/$T89,2)),0))</f>
        <v/>
      </c>
      <c r="AD89" s="21">
        <f>IF($Q89="","",$Q89-N($AC89))</f>
        <v/>
      </c>
    </row>
    <row r="90">
      <c r="P90" s="18" t="n"/>
      <c r="Q90" s="19" t="n"/>
      <c r="S90" s="19" t="n"/>
      <c r="T90" s="20" t="n"/>
      <c r="Z90" s="18" t="n"/>
      <c r="AA90" s="18" t="n"/>
      <c r="AC90" s="21">
        <f>IF(OR($Q90="",$P90=""),"",IF($U90="Straight-line",IF(N($T90)&lt;=0,0,ROUND(($Q90-N($S90))*MIN(IF($P90&gt;Settings!$B$3,0,(YEAR(Settings!$B$3)-YEAR($P90))*12+MONTH(Settings!$B$3)-MONTH($P90)+1),$T90)/$T90,2)),0))</f>
        <v/>
      </c>
      <c r="AD90" s="21">
        <f>IF($Q90="","",$Q90-N($AC90))</f>
        <v/>
      </c>
    </row>
    <row r="91">
      <c r="P91" s="18" t="n"/>
      <c r="Q91" s="19" t="n"/>
      <c r="S91" s="19" t="n"/>
      <c r="T91" s="20" t="n"/>
      <c r="Z91" s="18" t="n"/>
      <c r="AA91" s="18" t="n"/>
      <c r="AC91" s="21">
        <f>IF(OR($Q91="",$P91=""),"",IF($U91="Straight-line",IF(N($T91)&lt;=0,0,ROUND(($Q91-N($S91))*MIN(IF($P91&gt;Settings!$B$3,0,(YEAR(Settings!$B$3)-YEAR($P91))*12+MONTH(Settings!$B$3)-MONTH($P91)+1),$T91)/$T91,2)),0))</f>
        <v/>
      </c>
      <c r="AD91" s="21">
        <f>IF($Q91="","",$Q91-N($AC91))</f>
        <v/>
      </c>
    </row>
    <row r="92">
      <c r="P92" s="18" t="n"/>
      <c r="Q92" s="19" t="n"/>
      <c r="S92" s="19" t="n"/>
      <c r="T92" s="20" t="n"/>
      <c r="Z92" s="18" t="n"/>
      <c r="AA92" s="18" t="n"/>
      <c r="AC92" s="21">
        <f>IF(OR($Q92="",$P92=""),"",IF($U92="Straight-line",IF(N($T92)&lt;=0,0,ROUND(($Q92-N($S92))*MIN(IF($P92&gt;Settings!$B$3,0,(YEAR(Settings!$B$3)-YEAR($P92))*12+MONTH(Settings!$B$3)-MONTH($P92)+1),$T92)/$T92,2)),0))</f>
        <v/>
      </c>
      <c r="AD92" s="21">
        <f>IF($Q92="","",$Q92-N($AC92))</f>
        <v/>
      </c>
    </row>
    <row r="93">
      <c r="P93" s="18" t="n"/>
      <c r="Q93" s="19" t="n"/>
      <c r="S93" s="19" t="n"/>
      <c r="T93" s="20" t="n"/>
      <c r="Z93" s="18" t="n"/>
      <c r="AA93" s="18" t="n"/>
      <c r="AC93" s="21">
        <f>IF(OR($Q93="",$P93=""),"",IF($U93="Straight-line",IF(N($T93)&lt;=0,0,ROUND(($Q93-N($S93))*MIN(IF($P93&gt;Settings!$B$3,0,(YEAR(Settings!$B$3)-YEAR($P93))*12+MONTH(Settings!$B$3)-MONTH($P93)+1),$T93)/$T93,2)),0))</f>
        <v/>
      </c>
      <c r="AD93" s="21">
        <f>IF($Q93="","",$Q93-N($AC93))</f>
        <v/>
      </c>
    </row>
    <row r="94">
      <c r="P94" s="18" t="n"/>
      <c r="Q94" s="19" t="n"/>
      <c r="S94" s="19" t="n"/>
      <c r="T94" s="20" t="n"/>
      <c r="Z94" s="18" t="n"/>
      <c r="AA94" s="18" t="n"/>
      <c r="AC94" s="21">
        <f>IF(OR($Q94="",$P94=""),"",IF($U94="Straight-line",IF(N($T94)&lt;=0,0,ROUND(($Q94-N($S94))*MIN(IF($P94&gt;Settings!$B$3,0,(YEAR(Settings!$B$3)-YEAR($P94))*12+MONTH(Settings!$B$3)-MONTH($P94)+1),$T94)/$T94,2)),0))</f>
        <v/>
      </c>
      <c r="AD94" s="21">
        <f>IF($Q94="","",$Q94-N($AC94))</f>
        <v/>
      </c>
    </row>
    <row r="95">
      <c r="P95" s="18" t="n"/>
      <c r="Q95" s="19" t="n"/>
      <c r="S95" s="19" t="n"/>
      <c r="T95" s="20" t="n"/>
      <c r="Z95" s="18" t="n"/>
      <c r="AA95" s="18" t="n"/>
      <c r="AC95" s="21">
        <f>IF(OR($Q95="",$P95=""),"",IF($U95="Straight-line",IF(N($T95)&lt;=0,0,ROUND(($Q95-N($S95))*MIN(IF($P95&gt;Settings!$B$3,0,(YEAR(Settings!$B$3)-YEAR($P95))*12+MONTH(Settings!$B$3)-MONTH($P95)+1),$T95)/$T95,2)),0))</f>
        <v/>
      </c>
      <c r="AD95" s="21">
        <f>IF($Q95="","",$Q95-N($AC95))</f>
        <v/>
      </c>
    </row>
    <row r="96">
      <c r="P96" s="18" t="n"/>
      <c r="Q96" s="19" t="n"/>
      <c r="S96" s="19" t="n"/>
      <c r="T96" s="20" t="n"/>
      <c r="Z96" s="18" t="n"/>
      <c r="AA96" s="18" t="n"/>
      <c r="AC96" s="21">
        <f>IF(OR($Q96="",$P96=""),"",IF($U96="Straight-line",IF(N($T96)&lt;=0,0,ROUND(($Q96-N($S96))*MIN(IF($P96&gt;Settings!$B$3,0,(YEAR(Settings!$B$3)-YEAR($P96))*12+MONTH(Settings!$B$3)-MONTH($P96)+1),$T96)/$T96,2)),0))</f>
        <v/>
      </c>
      <c r="AD96" s="21">
        <f>IF($Q96="","",$Q96-N($AC96))</f>
        <v/>
      </c>
    </row>
    <row r="97">
      <c r="P97" s="18" t="n"/>
      <c r="Q97" s="19" t="n"/>
      <c r="S97" s="19" t="n"/>
      <c r="T97" s="20" t="n"/>
      <c r="Z97" s="18" t="n"/>
      <c r="AA97" s="18" t="n"/>
      <c r="AC97" s="21">
        <f>IF(OR($Q97="",$P97=""),"",IF($U97="Straight-line",IF(N($T97)&lt;=0,0,ROUND(($Q97-N($S97))*MIN(IF($P97&gt;Settings!$B$3,0,(YEAR(Settings!$B$3)-YEAR($P97))*12+MONTH(Settings!$B$3)-MONTH($P97)+1),$T97)/$T97,2)),0))</f>
        <v/>
      </c>
      <c r="AD97" s="21">
        <f>IF($Q97="","",$Q97-N($AC97))</f>
        <v/>
      </c>
    </row>
    <row r="98">
      <c r="P98" s="18" t="n"/>
      <c r="Q98" s="19" t="n"/>
      <c r="S98" s="19" t="n"/>
      <c r="T98" s="20" t="n"/>
      <c r="Z98" s="18" t="n"/>
      <c r="AA98" s="18" t="n"/>
      <c r="AC98" s="21">
        <f>IF(OR($Q98="",$P98=""),"",IF($U98="Straight-line",IF(N($T98)&lt;=0,0,ROUND(($Q98-N($S98))*MIN(IF($P98&gt;Settings!$B$3,0,(YEAR(Settings!$B$3)-YEAR($P98))*12+MONTH(Settings!$B$3)-MONTH($P98)+1),$T98)/$T98,2)),0))</f>
        <v/>
      </c>
      <c r="AD98" s="21">
        <f>IF($Q98="","",$Q98-N($AC98))</f>
        <v/>
      </c>
    </row>
    <row r="99">
      <c r="P99" s="18" t="n"/>
      <c r="Q99" s="19" t="n"/>
      <c r="S99" s="19" t="n"/>
      <c r="T99" s="20" t="n"/>
      <c r="Z99" s="18" t="n"/>
      <c r="AA99" s="18" t="n"/>
      <c r="AC99" s="21">
        <f>IF(OR($Q99="",$P99=""),"",IF($U99="Straight-line",IF(N($T99)&lt;=0,0,ROUND(($Q99-N($S99))*MIN(IF($P99&gt;Settings!$B$3,0,(YEAR(Settings!$B$3)-YEAR($P99))*12+MONTH(Settings!$B$3)-MONTH($P99)+1),$T99)/$T99,2)),0))</f>
        <v/>
      </c>
      <c r="AD99" s="21">
        <f>IF($Q99="","",$Q99-N($AC99))</f>
        <v/>
      </c>
    </row>
    <row r="100">
      <c r="P100" s="18" t="n"/>
      <c r="Q100" s="19" t="n"/>
      <c r="S100" s="19" t="n"/>
      <c r="T100" s="20" t="n"/>
      <c r="Z100" s="18" t="n"/>
      <c r="AA100" s="18" t="n"/>
      <c r="AC100" s="21">
        <f>IF(OR($Q100="",$P100=""),"",IF($U100="Straight-line",IF(N($T100)&lt;=0,0,ROUND(($Q100-N($S100))*MIN(IF($P100&gt;Settings!$B$3,0,(YEAR(Settings!$B$3)-YEAR($P100))*12+MONTH(Settings!$B$3)-MONTH($P100)+1),$T100)/$T100,2)),0))</f>
        <v/>
      </c>
      <c r="AD100" s="21">
        <f>IF($Q100="","",$Q100-N($AC100))</f>
        <v/>
      </c>
    </row>
    <row r="101">
      <c r="P101" s="18" t="n"/>
      <c r="Q101" s="19" t="n"/>
      <c r="S101" s="19" t="n"/>
      <c r="T101" s="20" t="n"/>
      <c r="Z101" s="18" t="n"/>
      <c r="AA101" s="18" t="n"/>
      <c r="AC101" s="21">
        <f>IF(OR($Q101="",$P101=""),"",IF($U101="Straight-line",IF(N($T101)&lt;=0,0,ROUND(($Q101-N($S101))*MIN(IF($P101&gt;Settings!$B$3,0,(YEAR(Settings!$B$3)-YEAR($P101))*12+MONTH(Settings!$B$3)-MONTH($P101)+1),$T101)/$T101,2)),0))</f>
        <v/>
      </c>
      <c r="AD101" s="21">
        <f>IF($Q101="","",$Q101-N($AC101))</f>
        <v/>
      </c>
    </row>
    <row r="102">
      <c r="P102" s="18" t="n"/>
      <c r="Q102" s="19" t="n"/>
      <c r="S102" s="19" t="n"/>
      <c r="T102" s="20" t="n"/>
      <c r="Z102" s="18" t="n"/>
      <c r="AA102" s="18" t="n"/>
      <c r="AC102" s="21">
        <f>IF(OR($Q102="",$P102=""),"",IF($U102="Straight-line",IF(N($T102)&lt;=0,0,ROUND(($Q102-N($S102))*MIN(IF($P102&gt;Settings!$B$3,0,(YEAR(Settings!$B$3)-YEAR($P102))*12+MONTH(Settings!$B$3)-MONTH($P102)+1),$T102)/$T102,2)),0))</f>
        <v/>
      </c>
      <c r="AD102" s="21">
        <f>IF($Q102="","",$Q102-N($AC102))</f>
        <v/>
      </c>
    </row>
    <row r="103">
      <c r="P103" s="18" t="n"/>
      <c r="Q103" s="19" t="n"/>
      <c r="S103" s="19" t="n"/>
      <c r="T103" s="20" t="n"/>
      <c r="Z103" s="18" t="n"/>
      <c r="AA103" s="18" t="n"/>
      <c r="AC103" s="21">
        <f>IF(OR($Q103="",$P103=""),"",IF($U103="Straight-line",IF(N($T103)&lt;=0,0,ROUND(($Q103-N($S103))*MIN(IF($P103&gt;Settings!$B$3,0,(YEAR(Settings!$B$3)-YEAR($P103))*12+MONTH(Settings!$B$3)-MONTH($P103)+1),$T103)/$T103,2)),0))</f>
        <v/>
      </c>
      <c r="AD103" s="21">
        <f>IF($Q103="","",$Q103-N($AC103))</f>
        <v/>
      </c>
    </row>
    <row r="104">
      <c r="P104" s="18" t="n"/>
      <c r="Q104" s="19" t="n"/>
      <c r="S104" s="19" t="n"/>
      <c r="T104" s="20" t="n"/>
      <c r="Z104" s="18" t="n"/>
      <c r="AA104" s="18" t="n"/>
      <c r="AC104" s="21">
        <f>IF(OR($Q104="",$P104=""),"",IF($U104="Straight-line",IF(N($T104)&lt;=0,0,ROUND(($Q104-N($S104))*MIN(IF($P104&gt;Settings!$B$3,0,(YEAR(Settings!$B$3)-YEAR($P104))*12+MONTH(Settings!$B$3)-MONTH($P104)+1),$T104)/$T104,2)),0))</f>
        <v/>
      </c>
      <c r="AD104" s="21">
        <f>IF($Q104="","",$Q104-N($AC104))</f>
        <v/>
      </c>
    </row>
    <row r="105">
      <c r="P105" s="18" t="n"/>
      <c r="Q105" s="19" t="n"/>
      <c r="S105" s="19" t="n"/>
      <c r="T105" s="20" t="n"/>
      <c r="Z105" s="18" t="n"/>
      <c r="AA105" s="18" t="n"/>
      <c r="AC105" s="21">
        <f>IF(OR($Q105="",$P105=""),"",IF($U105="Straight-line",IF(N($T105)&lt;=0,0,ROUND(($Q105-N($S105))*MIN(IF($P105&gt;Settings!$B$3,0,(YEAR(Settings!$B$3)-YEAR($P105))*12+MONTH(Settings!$B$3)-MONTH($P105)+1),$T105)/$T105,2)),0))</f>
        <v/>
      </c>
      <c r="AD105" s="21">
        <f>IF($Q105="","",$Q105-N($AC105))</f>
        <v/>
      </c>
    </row>
    <row r="106">
      <c r="P106" s="18" t="n"/>
      <c r="Q106" s="19" t="n"/>
      <c r="S106" s="19" t="n"/>
      <c r="T106" s="20" t="n"/>
      <c r="Z106" s="18" t="n"/>
      <c r="AA106" s="18" t="n"/>
      <c r="AC106" s="21">
        <f>IF(OR($Q106="",$P106=""),"",IF($U106="Straight-line",IF(N($T106)&lt;=0,0,ROUND(($Q106-N($S106))*MIN(IF($P106&gt;Settings!$B$3,0,(YEAR(Settings!$B$3)-YEAR($P106))*12+MONTH(Settings!$B$3)-MONTH($P106)+1),$T106)/$T106,2)),0))</f>
        <v/>
      </c>
      <c r="AD106" s="21">
        <f>IF($Q106="","",$Q106-N($AC106))</f>
        <v/>
      </c>
    </row>
    <row r="107">
      <c r="P107" s="18" t="n"/>
      <c r="Q107" s="19" t="n"/>
      <c r="S107" s="19" t="n"/>
      <c r="T107" s="20" t="n"/>
      <c r="Z107" s="18" t="n"/>
      <c r="AA107" s="18" t="n"/>
      <c r="AC107" s="21">
        <f>IF(OR($Q107="",$P107=""),"",IF($U107="Straight-line",IF(N($T107)&lt;=0,0,ROUND(($Q107-N($S107))*MIN(IF($P107&gt;Settings!$B$3,0,(YEAR(Settings!$B$3)-YEAR($P107))*12+MONTH(Settings!$B$3)-MONTH($P107)+1),$T107)/$T107,2)),0))</f>
        <v/>
      </c>
      <c r="AD107" s="21">
        <f>IF($Q107="","",$Q107-N($AC107))</f>
        <v/>
      </c>
    </row>
    <row r="108">
      <c r="P108" s="18" t="n"/>
      <c r="Q108" s="19" t="n"/>
      <c r="S108" s="19" t="n"/>
      <c r="T108" s="20" t="n"/>
      <c r="Z108" s="18" t="n"/>
      <c r="AA108" s="18" t="n"/>
      <c r="AC108" s="21">
        <f>IF(OR($Q108="",$P108=""),"",IF($U108="Straight-line",IF(N($T108)&lt;=0,0,ROUND(($Q108-N($S108))*MIN(IF($P108&gt;Settings!$B$3,0,(YEAR(Settings!$B$3)-YEAR($P108))*12+MONTH(Settings!$B$3)-MONTH($P108)+1),$T108)/$T108,2)),0))</f>
        <v/>
      </c>
      <c r="AD108" s="21">
        <f>IF($Q108="","",$Q108-N($AC108))</f>
        <v/>
      </c>
    </row>
    <row r="109">
      <c r="P109" s="18" t="n"/>
      <c r="Q109" s="19" t="n"/>
      <c r="S109" s="19" t="n"/>
      <c r="T109" s="20" t="n"/>
      <c r="Z109" s="18" t="n"/>
      <c r="AA109" s="18" t="n"/>
      <c r="AC109" s="21">
        <f>IF(OR($Q109="",$P109=""),"",IF($U109="Straight-line",IF(N($T109)&lt;=0,0,ROUND(($Q109-N($S109))*MIN(IF($P109&gt;Settings!$B$3,0,(YEAR(Settings!$B$3)-YEAR($P109))*12+MONTH(Settings!$B$3)-MONTH($P109)+1),$T109)/$T109,2)),0))</f>
        <v/>
      </c>
      <c r="AD109" s="21">
        <f>IF($Q109="","",$Q109-N($AC109))</f>
        <v/>
      </c>
    </row>
    <row r="110">
      <c r="P110" s="18" t="n"/>
      <c r="Q110" s="19" t="n"/>
      <c r="S110" s="19" t="n"/>
      <c r="T110" s="20" t="n"/>
      <c r="Z110" s="18" t="n"/>
      <c r="AA110" s="18" t="n"/>
      <c r="AC110" s="21">
        <f>IF(OR($Q110="",$P110=""),"",IF($U110="Straight-line",IF(N($T110)&lt;=0,0,ROUND(($Q110-N($S110))*MIN(IF($P110&gt;Settings!$B$3,0,(YEAR(Settings!$B$3)-YEAR($P110))*12+MONTH(Settings!$B$3)-MONTH($P110)+1),$T110)/$T110,2)),0))</f>
        <v/>
      </c>
      <c r="AD110" s="21">
        <f>IF($Q110="","",$Q110-N($AC110))</f>
        <v/>
      </c>
    </row>
    <row r="111">
      <c r="P111" s="18" t="n"/>
      <c r="Q111" s="19" t="n"/>
      <c r="S111" s="19" t="n"/>
      <c r="T111" s="20" t="n"/>
      <c r="Z111" s="18" t="n"/>
      <c r="AA111" s="18" t="n"/>
      <c r="AC111" s="21">
        <f>IF(OR($Q111="",$P111=""),"",IF($U111="Straight-line",IF(N($T111)&lt;=0,0,ROUND(($Q111-N($S111))*MIN(IF($P111&gt;Settings!$B$3,0,(YEAR(Settings!$B$3)-YEAR($P111))*12+MONTH(Settings!$B$3)-MONTH($P111)+1),$T111)/$T111,2)),0))</f>
        <v/>
      </c>
      <c r="AD111" s="21">
        <f>IF($Q111="","",$Q111-N($AC111))</f>
        <v/>
      </c>
    </row>
    <row r="112">
      <c r="P112" s="18" t="n"/>
      <c r="Q112" s="19" t="n"/>
      <c r="S112" s="19" t="n"/>
      <c r="T112" s="20" t="n"/>
      <c r="Z112" s="18" t="n"/>
      <c r="AA112" s="18" t="n"/>
      <c r="AC112" s="21">
        <f>IF(OR($Q112="",$P112=""),"",IF($U112="Straight-line",IF(N($T112)&lt;=0,0,ROUND(($Q112-N($S112))*MIN(IF($P112&gt;Settings!$B$3,0,(YEAR(Settings!$B$3)-YEAR($P112))*12+MONTH(Settings!$B$3)-MONTH($P112)+1),$T112)/$T112,2)),0))</f>
        <v/>
      </c>
      <c r="AD112" s="21">
        <f>IF($Q112="","",$Q112-N($AC112))</f>
        <v/>
      </c>
    </row>
    <row r="113">
      <c r="P113" s="18" t="n"/>
      <c r="Q113" s="19" t="n"/>
      <c r="S113" s="19" t="n"/>
      <c r="T113" s="20" t="n"/>
      <c r="Z113" s="18" t="n"/>
      <c r="AA113" s="18" t="n"/>
      <c r="AC113" s="21">
        <f>IF(OR($Q113="",$P113=""),"",IF($U113="Straight-line",IF(N($T113)&lt;=0,0,ROUND(($Q113-N($S113))*MIN(IF($P113&gt;Settings!$B$3,0,(YEAR(Settings!$B$3)-YEAR($P113))*12+MONTH(Settings!$B$3)-MONTH($P113)+1),$T113)/$T113,2)),0))</f>
        <v/>
      </c>
      <c r="AD113" s="21">
        <f>IF($Q113="","",$Q113-N($AC113))</f>
        <v/>
      </c>
    </row>
    <row r="114">
      <c r="P114" s="18" t="n"/>
      <c r="Q114" s="19" t="n"/>
      <c r="S114" s="19" t="n"/>
      <c r="T114" s="20" t="n"/>
      <c r="Z114" s="18" t="n"/>
      <c r="AA114" s="18" t="n"/>
      <c r="AC114" s="21">
        <f>IF(OR($Q114="",$P114=""),"",IF($U114="Straight-line",IF(N($T114)&lt;=0,0,ROUND(($Q114-N($S114))*MIN(IF($P114&gt;Settings!$B$3,0,(YEAR(Settings!$B$3)-YEAR($P114))*12+MONTH(Settings!$B$3)-MONTH($P114)+1),$T114)/$T114,2)),0))</f>
        <v/>
      </c>
      <c r="AD114" s="21">
        <f>IF($Q114="","",$Q114-N($AC114))</f>
        <v/>
      </c>
    </row>
    <row r="115">
      <c r="P115" s="18" t="n"/>
      <c r="Q115" s="19" t="n"/>
      <c r="S115" s="19" t="n"/>
      <c r="T115" s="20" t="n"/>
      <c r="Z115" s="18" t="n"/>
      <c r="AA115" s="18" t="n"/>
      <c r="AC115" s="21">
        <f>IF(OR($Q115="",$P115=""),"",IF($U115="Straight-line",IF(N($T115)&lt;=0,0,ROUND(($Q115-N($S115))*MIN(IF($P115&gt;Settings!$B$3,0,(YEAR(Settings!$B$3)-YEAR($P115))*12+MONTH(Settings!$B$3)-MONTH($P115)+1),$T115)/$T115,2)),0))</f>
        <v/>
      </c>
      <c r="AD115" s="21">
        <f>IF($Q115="","",$Q115-N($AC115))</f>
        <v/>
      </c>
    </row>
    <row r="116">
      <c r="P116" s="18" t="n"/>
      <c r="Q116" s="19" t="n"/>
      <c r="S116" s="19" t="n"/>
      <c r="T116" s="20" t="n"/>
      <c r="Z116" s="18" t="n"/>
      <c r="AA116" s="18" t="n"/>
      <c r="AC116" s="21">
        <f>IF(OR($Q116="",$P116=""),"",IF($U116="Straight-line",IF(N($T116)&lt;=0,0,ROUND(($Q116-N($S116))*MIN(IF($P116&gt;Settings!$B$3,0,(YEAR(Settings!$B$3)-YEAR($P116))*12+MONTH(Settings!$B$3)-MONTH($P116)+1),$T116)/$T116,2)),0))</f>
        <v/>
      </c>
      <c r="AD116" s="21">
        <f>IF($Q116="","",$Q116-N($AC116))</f>
        <v/>
      </c>
    </row>
    <row r="117">
      <c r="P117" s="18" t="n"/>
      <c r="Q117" s="19" t="n"/>
      <c r="S117" s="19" t="n"/>
      <c r="T117" s="20" t="n"/>
      <c r="Z117" s="18" t="n"/>
      <c r="AA117" s="18" t="n"/>
      <c r="AC117" s="21">
        <f>IF(OR($Q117="",$P117=""),"",IF($U117="Straight-line",IF(N($T117)&lt;=0,0,ROUND(($Q117-N($S117))*MIN(IF($P117&gt;Settings!$B$3,0,(YEAR(Settings!$B$3)-YEAR($P117))*12+MONTH(Settings!$B$3)-MONTH($P117)+1),$T117)/$T117,2)),0))</f>
        <v/>
      </c>
      <c r="AD117" s="21">
        <f>IF($Q117="","",$Q117-N($AC117))</f>
        <v/>
      </c>
    </row>
    <row r="118">
      <c r="P118" s="18" t="n"/>
      <c r="Q118" s="19" t="n"/>
      <c r="S118" s="19" t="n"/>
      <c r="T118" s="20" t="n"/>
      <c r="Z118" s="18" t="n"/>
      <c r="AA118" s="18" t="n"/>
      <c r="AC118" s="21">
        <f>IF(OR($Q118="",$P118=""),"",IF($U118="Straight-line",IF(N($T118)&lt;=0,0,ROUND(($Q118-N($S118))*MIN(IF($P118&gt;Settings!$B$3,0,(YEAR(Settings!$B$3)-YEAR($P118))*12+MONTH(Settings!$B$3)-MONTH($P118)+1),$T118)/$T118,2)),0))</f>
        <v/>
      </c>
      <c r="AD118" s="21">
        <f>IF($Q118="","",$Q118-N($AC118))</f>
        <v/>
      </c>
    </row>
    <row r="119">
      <c r="P119" s="18" t="n"/>
      <c r="Q119" s="19" t="n"/>
      <c r="S119" s="19" t="n"/>
      <c r="T119" s="20" t="n"/>
      <c r="Z119" s="18" t="n"/>
      <c r="AA119" s="18" t="n"/>
      <c r="AC119" s="21">
        <f>IF(OR($Q119="",$P119=""),"",IF($U119="Straight-line",IF(N($T119)&lt;=0,0,ROUND(($Q119-N($S119))*MIN(IF($P119&gt;Settings!$B$3,0,(YEAR(Settings!$B$3)-YEAR($P119))*12+MONTH(Settings!$B$3)-MONTH($P119)+1),$T119)/$T119,2)),0))</f>
        <v/>
      </c>
      <c r="AD119" s="21">
        <f>IF($Q119="","",$Q119-N($AC119))</f>
        <v/>
      </c>
    </row>
    <row r="120">
      <c r="P120" s="18" t="n"/>
      <c r="Q120" s="19" t="n"/>
      <c r="S120" s="19" t="n"/>
      <c r="T120" s="20" t="n"/>
      <c r="Z120" s="18" t="n"/>
      <c r="AA120" s="18" t="n"/>
      <c r="AC120" s="21">
        <f>IF(OR($Q120="",$P120=""),"",IF($U120="Straight-line",IF(N($T120)&lt;=0,0,ROUND(($Q120-N($S120))*MIN(IF($P120&gt;Settings!$B$3,0,(YEAR(Settings!$B$3)-YEAR($P120))*12+MONTH(Settings!$B$3)-MONTH($P120)+1),$T120)/$T120,2)),0))</f>
        <v/>
      </c>
      <c r="AD120" s="21">
        <f>IF($Q120="","",$Q120-N($AC120))</f>
        <v/>
      </c>
    </row>
    <row r="121">
      <c r="P121" s="18" t="n"/>
      <c r="Q121" s="19" t="n"/>
      <c r="S121" s="19" t="n"/>
      <c r="T121" s="20" t="n"/>
      <c r="Z121" s="18" t="n"/>
      <c r="AA121" s="18" t="n"/>
      <c r="AC121" s="21">
        <f>IF(OR($Q121="",$P121=""),"",IF($U121="Straight-line",IF(N($T121)&lt;=0,0,ROUND(($Q121-N($S121))*MIN(IF($P121&gt;Settings!$B$3,0,(YEAR(Settings!$B$3)-YEAR($P121))*12+MONTH(Settings!$B$3)-MONTH($P121)+1),$T121)/$T121,2)),0))</f>
        <v/>
      </c>
      <c r="AD121" s="21">
        <f>IF($Q121="","",$Q121-N($AC121))</f>
        <v/>
      </c>
    </row>
    <row r="122">
      <c r="P122" s="18" t="n"/>
      <c r="Q122" s="19" t="n"/>
      <c r="S122" s="19" t="n"/>
      <c r="T122" s="20" t="n"/>
      <c r="Z122" s="18" t="n"/>
      <c r="AA122" s="18" t="n"/>
      <c r="AC122" s="21">
        <f>IF(OR($Q122="",$P122=""),"",IF($U122="Straight-line",IF(N($T122)&lt;=0,0,ROUND(($Q122-N($S122))*MIN(IF($P122&gt;Settings!$B$3,0,(YEAR(Settings!$B$3)-YEAR($P122))*12+MONTH(Settings!$B$3)-MONTH($P122)+1),$T122)/$T122,2)),0))</f>
        <v/>
      </c>
      <c r="AD122" s="21">
        <f>IF($Q122="","",$Q122-N($AC122))</f>
        <v/>
      </c>
    </row>
    <row r="123">
      <c r="P123" s="18" t="n"/>
      <c r="Q123" s="19" t="n"/>
      <c r="S123" s="19" t="n"/>
      <c r="T123" s="20" t="n"/>
      <c r="Z123" s="18" t="n"/>
      <c r="AA123" s="18" t="n"/>
      <c r="AC123" s="21">
        <f>IF(OR($Q123="",$P123=""),"",IF($U123="Straight-line",IF(N($T123)&lt;=0,0,ROUND(($Q123-N($S123))*MIN(IF($P123&gt;Settings!$B$3,0,(YEAR(Settings!$B$3)-YEAR($P123))*12+MONTH(Settings!$B$3)-MONTH($P123)+1),$T123)/$T123,2)),0))</f>
        <v/>
      </c>
      <c r="AD123" s="21">
        <f>IF($Q123="","",$Q123-N($AC123))</f>
        <v/>
      </c>
    </row>
    <row r="124">
      <c r="P124" s="18" t="n"/>
      <c r="Q124" s="19" t="n"/>
      <c r="S124" s="19" t="n"/>
      <c r="T124" s="20" t="n"/>
      <c r="Z124" s="18" t="n"/>
      <c r="AA124" s="18" t="n"/>
      <c r="AC124" s="21">
        <f>IF(OR($Q124="",$P124=""),"",IF($U124="Straight-line",IF(N($T124)&lt;=0,0,ROUND(($Q124-N($S124))*MIN(IF($P124&gt;Settings!$B$3,0,(YEAR(Settings!$B$3)-YEAR($P124))*12+MONTH(Settings!$B$3)-MONTH($P124)+1),$T124)/$T124,2)),0))</f>
        <v/>
      </c>
      <c r="AD124" s="21">
        <f>IF($Q124="","",$Q124-N($AC124))</f>
        <v/>
      </c>
    </row>
    <row r="125">
      <c r="P125" s="18" t="n"/>
      <c r="Q125" s="19" t="n"/>
      <c r="S125" s="19" t="n"/>
      <c r="T125" s="20" t="n"/>
      <c r="Z125" s="18" t="n"/>
      <c r="AA125" s="18" t="n"/>
      <c r="AC125" s="21">
        <f>IF(OR($Q125="",$P125=""),"",IF($U125="Straight-line",IF(N($T125)&lt;=0,0,ROUND(($Q125-N($S125))*MIN(IF($P125&gt;Settings!$B$3,0,(YEAR(Settings!$B$3)-YEAR($P125))*12+MONTH(Settings!$B$3)-MONTH($P125)+1),$T125)/$T125,2)),0))</f>
        <v/>
      </c>
      <c r="AD125" s="21">
        <f>IF($Q125="","",$Q125-N($AC125))</f>
        <v/>
      </c>
    </row>
    <row r="126">
      <c r="P126" s="18" t="n"/>
      <c r="Q126" s="19" t="n"/>
      <c r="S126" s="19" t="n"/>
      <c r="T126" s="20" t="n"/>
      <c r="Z126" s="18" t="n"/>
      <c r="AA126" s="18" t="n"/>
      <c r="AC126" s="21">
        <f>IF(OR($Q126="",$P126=""),"",IF($U126="Straight-line",IF(N($T126)&lt;=0,0,ROUND(($Q126-N($S126))*MIN(IF($P126&gt;Settings!$B$3,0,(YEAR(Settings!$B$3)-YEAR($P126))*12+MONTH(Settings!$B$3)-MONTH($P126)+1),$T126)/$T126,2)),0))</f>
        <v/>
      </c>
      <c r="AD126" s="21">
        <f>IF($Q126="","",$Q126-N($AC126))</f>
        <v/>
      </c>
    </row>
    <row r="127">
      <c r="P127" s="18" t="n"/>
      <c r="Q127" s="19" t="n"/>
      <c r="S127" s="19" t="n"/>
      <c r="T127" s="20" t="n"/>
      <c r="Z127" s="18" t="n"/>
      <c r="AA127" s="18" t="n"/>
      <c r="AC127" s="21">
        <f>IF(OR($Q127="",$P127=""),"",IF($U127="Straight-line",IF(N($T127)&lt;=0,0,ROUND(($Q127-N($S127))*MIN(IF($P127&gt;Settings!$B$3,0,(YEAR(Settings!$B$3)-YEAR($P127))*12+MONTH(Settings!$B$3)-MONTH($P127)+1),$T127)/$T127,2)),0))</f>
        <v/>
      </c>
      <c r="AD127" s="21">
        <f>IF($Q127="","",$Q127-N($AC127))</f>
        <v/>
      </c>
    </row>
    <row r="128">
      <c r="P128" s="18" t="n"/>
      <c r="Q128" s="19" t="n"/>
      <c r="S128" s="19" t="n"/>
      <c r="T128" s="20" t="n"/>
      <c r="Z128" s="18" t="n"/>
      <c r="AA128" s="18" t="n"/>
      <c r="AC128" s="21">
        <f>IF(OR($Q128="",$P128=""),"",IF($U128="Straight-line",IF(N($T128)&lt;=0,0,ROUND(($Q128-N($S128))*MIN(IF($P128&gt;Settings!$B$3,0,(YEAR(Settings!$B$3)-YEAR($P128))*12+MONTH(Settings!$B$3)-MONTH($P128)+1),$T128)/$T128,2)),0))</f>
        <v/>
      </c>
      <c r="AD128" s="21">
        <f>IF($Q128="","",$Q128-N($AC128))</f>
        <v/>
      </c>
    </row>
    <row r="129">
      <c r="P129" s="18" t="n"/>
      <c r="Q129" s="19" t="n"/>
      <c r="S129" s="19" t="n"/>
      <c r="T129" s="20" t="n"/>
      <c r="Z129" s="18" t="n"/>
      <c r="AA129" s="18" t="n"/>
      <c r="AC129" s="21">
        <f>IF(OR($Q129="",$P129=""),"",IF($U129="Straight-line",IF(N($T129)&lt;=0,0,ROUND(($Q129-N($S129))*MIN(IF($P129&gt;Settings!$B$3,0,(YEAR(Settings!$B$3)-YEAR($P129))*12+MONTH(Settings!$B$3)-MONTH($P129)+1),$T129)/$T129,2)),0))</f>
        <v/>
      </c>
      <c r="AD129" s="21">
        <f>IF($Q129="","",$Q129-N($AC129))</f>
        <v/>
      </c>
    </row>
    <row r="130">
      <c r="P130" s="18" t="n"/>
      <c r="Q130" s="19" t="n"/>
      <c r="S130" s="19" t="n"/>
      <c r="T130" s="20" t="n"/>
      <c r="Z130" s="18" t="n"/>
      <c r="AA130" s="18" t="n"/>
      <c r="AC130" s="21">
        <f>IF(OR($Q130="",$P130=""),"",IF($U130="Straight-line",IF(N($T130)&lt;=0,0,ROUND(($Q130-N($S130))*MIN(IF($P130&gt;Settings!$B$3,0,(YEAR(Settings!$B$3)-YEAR($P130))*12+MONTH(Settings!$B$3)-MONTH($P130)+1),$T130)/$T130,2)),0))</f>
        <v/>
      </c>
      <c r="AD130" s="21">
        <f>IF($Q130="","",$Q130-N($AC130))</f>
        <v/>
      </c>
    </row>
    <row r="131">
      <c r="P131" s="18" t="n"/>
      <c r="Q131" s="19" t="n"/>
      <c r="S131" s="19" t="n"/>
      <c r="T131" s="20" t="n"/>
      <c r="Z131" s="18" t="n"/>
      <c r="AA131" s="18" t="n"/>
      <c r="AC131" s="21">
        <f>IF(OR($Q131="",$P131=""),"",IF($U131="Straight-line",IF(N($T131)&lt;=0,0,ROUND(($Q131-N($S131))*MIN(IF($P131&gt;Settings!$B$3,0,(YEAR(Settings!$B$3)-YEAR($P131))*12+MONTH(Settings!$B$3)-MONTH($P131)+1),$T131)/$T131,2)),0))</f>
        <v/>
      </c>
      <c r="AD131" s="21">
        <f>IF($Q131="","",$Q131-N($AC131))</f>
        <v/>
      </c>
    </row>
    <row r="132">
      <c r="P132" s="18" t="n"/>
      <c r="Q132" s="19" t="n"/>
      <c r="S132" s="19" t="n"/>
      <c r="T132" s="20" t="n"/>
      <c r="Z132" s="18" t="n"/>
      <c r="AA132" s="18" t="n"/>
      <c r="AC132" s="21">
        <f>IF(OR($Q132="",$P132=""),"",IF($U132="Straight-line",IF(N($T132)&lt;=0,0,ROUND(($Q132-N($S132))*MIN(IF($P132&gt;Settings!$B$3,0,(YEAR(Settings!$B$3)-YEAR($P132))*12+MONTH(Settings!$B$3)-MONTH($P132)+1),$T132)/$T132,2)),0))</f>
        <v/>
      </c>
      <c r="AD132" s="21">
        <f>IF($Q132="","",$Q132-N($AC132))</f>
        <v/>
      </c>
    </row>
    <row r="133">
      <c r="P133" s="18" t="n"/>
      <c r="Q133" s="19" t="n"/>
      <c r="S133" s="19" t="n"/>
      <c r="T133" s="20" t="n"/>
      <c r="Z133" s="18" t="n"/>
      <c r="AA133" s="18" t="n"/>
      <c r="AC133" s="21">
        <f>IF(OR($Q133="",$P133=""),"",IF($U133="Straight-line",IF(N($T133)&lt;=0,0,ROUND(($Q133-N($S133))*MIN(IF($P133&gt;Settings!$B$3,0,(YEAR(Settings!$B$3)-YEAR($P133))*12+MONTH(Settings!$B$3)-MONTH($P133)+1),$T133)/$T133,2)),0))</f>
        <v/>
      </c>
      <c r="AD133" s="21">
        <f>IF($Q133="","",$Q133-N($AC133))</f>
        <v/>
      </c>
    </row>
    <row r="134">
      <c r="P134" s="18" t="n"/>
      <c r="Q134" s="19" t="n"/>
      <c r="S134" s="19" t="n"/>
      <c r="T134" s="20" t="n"/>
      <c r="Z134" s="18" t="n"/>
      <c r="AA134" s="18" t="n"/>
      <c r="AC134" s="21">
        <f>IF(OR($Q134="",$P134=""),"",IF($U134="Straight-line",IF(N($T134)&lt;=0,0,ROUND(($Q134-N($S134))*MIN(IF($P134&gt;Settings!$B$3,0,(YEAR(Settings!$B$3)-YEAR($P134))*12+MONTH(Settings!$B$3)-MONTH($P134)+1),$T134)/$T134,2)),0))</f>
        <v/>
      </c>
      <c r="AD134" s="21">
        <f>IF($Q134="","",$Q134-N($AC134))</f>
        <v/>
      </c>
    </row>
    <row r="135">
      <c r="P135" s="18" t="n"/>
      <c r="Q135" s="19" t="n"/>
      <c r="S135" s="19" t="n"/>
      <c r="T135" s="20" t="n"/>
      <c r="Z135" s="18" t="n"/>
      <c r="AA135" s="18" t="n"/>
      <c r="AC135" s="21">
        <f>IF(OR($Q135="",$P135=""),"",IF($U135="Straight-line",IF(N($T135)&lt;=0,0,ROUND(($Q135-N($S135))*MIN(IF($P135&gt;Settings!$B$3,0,(YEAR(Settings!$B$3)-YEAR($P135))*12+MONTH(Settings!$B$3)-MONTH($P135)+1),$T135)/$T135,2)),0))</f>
        <v/>
      </c>
      <c r="AD135" s="21">
        <f>IF($Q135="","",$Q135-N($AC135))</f>
        <v/>
      </c>
    </row>
    <row r="136">
      <c r="P136" s="18" t="n"/>
      <c r="Q136" s="19" t="n"/>
      <c r="S136" s="19" t="n"/>
      <c r="T136" s="20" t="n"/>
      <c r="Z136" s="18" t="n"/>
      <c r="AA136" s="18" t="n"/>
      <c r="AC136" s="21">
        <f>IF(OR($Q136="",$P136=""),"",IF($U136="Straight-line",IF(N($T136)&lt;=0,0,ROUND(($Q136-N($S136))*MIN(IF($P136&gt;Settings!$B$3,0,(YEAR(Settings!$B$3)-YEAR($P136))*12+MONTH(Settings!$B$3)-MONTH($P136)+1),$T136)/$T136,2)),0))</f>
        <v/>
      </c>
      <c r="AD136" s="21">
        <f>IF($Q136="","",$Q136-N($AC136))</f>
        <v/>
      </c>
    </row>
    <row r="137">
      <c r="P137" s="18" t="n"/>
      <c r="Q137" s="19" t="n"/>
      <c r="S137" s="19" t="n"/>
      <c r="T137" s="20" t="n"/>
      <c r="Z137" s="18" t="n"/>
      <c r="AA137" s="18" t="n"/>
      <c r="AC137" s="21">
        <f>IF(OR($Q137="",$P137=""),"",IF($U137="Straight-line",IF(N($T137)&lt;=0,0,ROUND(($Q137-N($S137))*MIN(IF($P137&gt;Settings!$B$3,0,(YEAR(Settings!$B$3)-YEAR($P137))*12+MONTH(Settings!$B$3)-MONTH($P137)+1),$T137)/$T137,2)),0))</f>
        <v/>
      </c>
      <c r="AD137" s="21">
        <f>IF($Q137="","",$Q137-N($AC137))</f>
        <v/>
      </c>
    </row>
    <row r="138">
      <c r="P138" s="18" t="n"/>
      <c r="Q138" s="19" t="n"/>
      <c r="S138" s="19" t="n"/>
      <c r="T138" s="20" t="n"/>
      <c r="Z138" s="18" t="n"/>
      <c r="AA138" s="18" t="n"/>
      <c r="AC138" s="21">
        <f>IF(OR($Q138="",$P138=""),"",IF($U138="Straight-line",IF(N($T138)&lt;=0,0,ROUND(($Q138-N($S138))*MIN(IF($P138&gt;Settings!$B$3,0,(YEAR(Settings!$B$3)-YEAR($P138))*12+MONTH(Settings!$B$3)-MONTH($P138)+1),$T138)/$T138,2)),0))</f>
        <v/>
      </c>
      <c r="AD138" s="21">
        <f>IF($Q138="","",$Q138-N($AC138))</f>
        <v/>
      </c>
    </row>
    <row r="139">
      <c r="P139" s="18" t="n"/>
      <c r="Q139" s="19" t="n"/>
      <c r="S139" s="19" t="n"/>
      <c r="T139" s="20" t="n"/>
      <c r="Z139" s="18" t="n"/>
      <c r="AA139" s="18" t="n"/>
      <c r="AC139" s="21">
        <f>IF(OR($Q139="",$P139=""),"",IF($U139="Straight-line",IF(N($T139)&lt;=0,0,ROUND(($Q139-N($S139))*MIN(IF($P139&gt;Settings!$B$3,0,(YEAR(Settings!$B$3)-YEAR($P139))*12+MONTH(Settings!$B$3)-MONTH($P139)+1),$T139)/$T139,2)),0))</f>
        <v/>
      </c>
      <c r="AD139" s="21">
        <f>IF($Q139="","",$Q139-N($AC139))</f>
        <v/>
      </c>
    </row>
    <row r="140">
      <c r="P140" s="18" t="n"/>
      <c r="Q140" s="19" t="n"/>
      <c r="S140" s="19" t="n"/>
      <c r="T140" s="20" t="n"/>
      <c r="Z140" s="18" t="n"/>
      <c r="AA140" s="18" t="n"/>
      <c r="AC140" s="21">
        <f>IF(OR($Q140="",$P140=""),"",IF($U140="Straight-line",IF(N($T140)&lt;=0,0,ROUND(($Q140-N($S140))*MIN(IF($P140&gt;Settings!$B$3,0,(YEAR(Settings!$B$3)-YEAR($P140))*12+MONTH(Settings!$B$3)-MONTH($P140)+1),$T140)/$T140,2)),0))</f>
        <v/>
      </c>
      <c r="AD140" s="21">
        <f>IF($Q140="","",$Q140-N($AC140))</f>
        <v/>
      </c>
    </row>
    <row r="141">
      <c r="P141" s="18" t="n"/>
      <c r="Q141" s="19" t="n"/>
      <c r="S141" s="19" t="n"/>
      <c r="T141" s="20" t="n"/>
      <c r="Z141" s="18" t="n"/>
      <c r="AA141" s="18" t="n"/>
      <c r="AC141" s="21">
        <f>IF(OR($Q141="",$P141=""),"",IF($U141="Straight-line",IF(N($T141)&lt;=0,0,ROUND(($Q141-N($S141))*MIN(IF($P141&gt;Settings!$B$3,0,(YEAR(Settings!$B$3)-YEAR($P141))*12+MONTH(Settings!$B$3)-MONTH($P141)+1),$T141)/$T141,2)),0))</f>
        <v/>
      </c>
      <c r="AD141" s="21">
        <f>IF($Q141="","",$Q141-N($AC141))</f>
        <v/>
      </c>
    </row>
    <row r="142">
      <c r="P142" s="18" t="n"/>
      <c r="Q142" s="19" t="n"/>
      <c r="S142" s="19" t="n"/>
      <c r="T142" s="20" t="n"/>
      <c r="Z142" s="18" t="n"/>
      <c r="AA142" s="18" t="n"/>
      <c r="AC142" s="21">
        <f>IF(OR($Q142="",$P142=""),"",IF($U142="Straight-line",IF(N($T142)&lt;=0,0,ROUND(($Q142-N($S142))*MIN(IF($P142&gt;Settings!$B$3,0,(YEAR(Settings!$B$3)-YEAR($P142))*12+MONTH(Settings!$B$3)-MONTH($P142)+1),$T142)/$T142,2)),0))</f>
        <v/>
      </c>
      <c r="AD142" s="21">
        <f>IF($Q142="","",$Q142-N($AC142))</f>
        <v/>
      </c>
    </row>
    <row r="143">
      <c r="P143" s="18" t="n"/>
      <c r="Q143" s="19" t="n"/>
      <c r="S143" s="19" t="n"/>
      <c r="T143" s="20" t="n"/>
      <c r="Z143" s="18" t="n"/>
      <c r="AA143" s="18" t="n"/>
      <c r="AC143" s="21">
        <f>IF(OR($Q143="",$P143=""),"",IF($U143="Straight-line",IF(N($T143)&lt;=0,0,ROUND(($Q143-N($S143))*MIN(IF($P143&gt;Settings!$B$3,0,(YEAR(Settings!$B$3)-YEAR($P143))*12+MONTH(Settings!$B$3)-MONTH($P143)+1),$T143)/$T143,2)),0))</f>
        <v/>
      </c>
      <c r="AD143" s="21">
        <f>IF($Q143="","",$Q143-N($AC143))</f>
        <v/>
      </c>
    </row>
    <row r="144">
      <c r="P144" s="18" t="n"/>
      <c r="Q144" s="19" t="n"/>
      <c r="S144" s="19" t="n"/>
      <c r="T144" s="20" t="n"/>
      <c r="Z144" s="18" t="n"/>
      <c r="AA144" s="18" t="n"/>
      <c r="AC144" s="21">
        <f>IF(OR($Q144="",$P144=""),"",IF($U144="Straight-line",IF(N($T144)&lt;=0,0,ROUND(($Q144-N($S144))*MIN(IF($P144&gt;Settings!$B$3,0,(YEAR(Settings!$B$3)-YEAR($P144))*12+MONTH(Settings!$B$3)-MONTH($P144)+1),$T144)/$T144,2)),0))</f>
        <v/>
      </c>
      <c r="AD144" s="21">
        <f>IF($Q144="","",$Q144-N($AC144))</f>
        <v/>
      </c>
    </row>
    <row r="145">
      <c r="P145" s="18" t="n"/>
      <c r="Q145" s="19" t="n"/>
      <c r="S145" s="19" t="n"/>
      <c r="T145" s="20" t="n"/>
      <c r="Z145" s="18" t="n"/>
      <c r="AA145" s="18" t="n"/>
      <c r="AC145" s="21">
        <f>IF(OR($Q145="",$P145=""),"",IF($U145="Straight-line",IF(N($T145)&lt;=0,0,ROUND(($Q145-N($S145))*MIN(IF($P145&gt;Settings!$B$3,0,(YEAR(Settings!$B$3)-YEAR($P145))*12+MONTH(Settings!$B$3)-MONTH($P145)+1),$T145)/$T145,2)),0))</f>
        <v/>
      </c>
      <c r="AD145" s="21">
        <f>IF($Q145="","",$Q145-N($AC145))</f>
        <v/>
      </c>
    </row>
    <row r="146">
      <c r="P146" s="18" t="n"/>
      <c r="Q146" s="19" t="n"/>
      <c r="S146" s="19" t="n"/>
      <c r="T146" s="20" t="n"/>
      <c r="Z146" s="18" t="n"/>
      <c r="AA146" s="18" t="n"/>
      <c r="AC146" s="21">
        <f>IF(OR($Q146="",$P146=""),"",IF($U146="Straight-line",IF(N($T146)&lt;=0,0,ROUND(($Q146-N($S146))*MIN(IF($P146&gt;Settings!$B$3,0,(YEAR(Settings!$B$3)-YEAR($P146))*12+MONTH(Settings!$B$3)-MONTH($P146)+1),$T146)/$T146,2)),0))</f>
        <v/>
      </c>
      <c r="AD146" s="21">
        <f>IF($Q146="","",$Q146-N($AC146))</f>
        <v/>
      </c>
    </row>
    <row r="147">
      <c r="P147" s="18" t="n"/>
      <c r="Q147" s="19" t="n"/>
      <c r="S147" s="19" t="n"/>
      <c r="T147" s="20" t="n"/>
      <c r="Z147" s="18" t="n"/>
      <c r="AA147" s="18" t="n"/>
      <c r="AC147" s="21">
        <f>IF(OR($Q147="",$P147=""),"",IF($U147="Straight-line",IF(N($T147)&lt;=0,0,ROUND(($Q147-N($S147))*MIN(IF($P147&gt;Settings!$B$3,0,(YEAR(Settings!$B$3)-YEAR($P147))*12+MONTH(Settings!$B$3)-MONTH($P147)+1),$T147)/$T147,2)),0))</f>
        <v/>
      </c>
      <c r="AD147" s="21">
        <f>IF($Q147="","",$Q147-N($AC147))</f>
        <v/>
      </c>
    </row>
    <row r="148">
      <c r="P148" s="18" t="n"/>
      <c r="Q148" s="19" t="n"/>
      <c r="S148" s="19" t="n"/>
      <c r="T148" s="20" t="n"/>
      <c r="Z148" s="18" t="n"/>
      <c r="AA148" s="18" t="n"/>
      <c r="AC148" s="21">
        <f>IF(OR($Q148="",$P148=""),"",IF($U148="Straight-line",IF(N($T148)&lt;=0,0,ROUND(($Q148-N($S148))*MIN(IF($P148&gt;Settings!$B$3,0,(YEAR(Settings!$B$3)-YEAR($P148))*12+MONTH(Settings!$B$3)-MONTH($P148)+1),$T148)/$T148,2)),0))</f>
        <v/>
      </c>
      <c r="AD148" s="21">
        <f>IF($Q148="","",$Q148-N($AC148))</f>
        <v/>
      </c>
    </row>
    <row r="149">
      <c r="P149" s="18" t="n"/>
      <c r="Q149" s="19" t="n"/>
      <c r="S149" s="19" t="n"/>
      <c r="T149" s="20" t="n"/>
      <c r="Z149" s="18" t="n"/>
      <c r="AA149" s="18" t="n"/>
      <c r="AC149" s="21">
        <f>IF(OR($Q149="",$P149=""),"",IF($U149="Straight-line",IF(N($T149)&lt;=0,0,ROUND(($Q149-N($S149))*MIN(IF($P149&gt;Settings!$B$3,0,(YEAR(Settings!$B$3)-YEAR($P149))*12+MONTH(Settings!$B$3)-MONTH($P149)+1),$T149)/$T149,2)),0))</f>
        <v/>
      </c>
      <c r="AD149" s="21">
        <f>IF($Q149="","",$Q149-N($AC149))</f>
        <v/>
      </c>
    </row>
    <row r="150">
      <c r="P150" s="18" t="n"/>
      <c r="Q150" s="19" t="n"/>
      <c r="S150" s="19" t="n"/>
      <c r="T150" s="20" t="n"/>
      <c r="Z150" s="18" t="n"/>
      <c r="AA150" s="18" t="n"/>
      <c r="AC150" s="21">
        <f>IF(OR($Q150="",$P150=""),"",IF($U150="Straight-line",IF(N($T150)&lt;=0,0,ROUND(($Q150-N($S150))*MIN(IF($P150&gt;Settings!$B$3,0,(YEAR(Settings!$B$3)-YEAR($P150))*12+MONTH(Settings!$B$3)-MONTH($P150)+1),$T150)/$T150,2)),0))</f>
        <v/>
      </c>
      <c r="AD150" s="21">
        <f>IF($Q150="","",$Q150-N($AC150))</f>
        <v/>
      </c>
    </row>
    <row r="151">
      <c r="P151" s="18" t="n"/>
      <c r="Q151" s="19" t="n"/>
      <c r="S151" s="19" t="n"/>
      <c r="T151" s="20" t="n"/>
      <c r="Z151" s="18" t="n"/>
      <c r="AA151" s="18" t="n"/>
      <c r="AC151" s="21">
        <f>IF(OR($Q151="",$P151=""),"",IF($U151="Straight-line",IF(N($T151)&lt;=0,0,ROUND(($Q151-N($S151))*MIN(IF($P151&gt;Settings!$B$3,0,(YEAR(Settings!$B$3)-YEAR($P151))*12+MONTH(Settings!$B$3)-MONTH($P151)+1),$T151)/$T151,2)),0))</f>
        <v/>
      </c>
      <c r="AD151" s="21">
        <f>IF($Q151="","",$Q151-N($AC151))</f>
        <v/>
      </c>
    </row>
    <row r="152">
      <c r="P152" s="18" t="n"/>
      <c r="Q152" s="19" t="n"/>
      <c r="S152" s="19" t="n"/>
      <c r="T152" s="20" t="n"/>
      <c r="Z152" s="18" t="n"/>
      <c r="AA152" s="18" t="n"/>
      <c r="AC152" s="21">
        <f>IF(OR($Q152="",$P152=""),"",IF($U152="Straight-line",IF(N($T152)&lt;=0,0,ROUND(($Q152-N($S152))*MIN(IF($P152&gt;Settings!$B$3,0,(YEAR(Settings!$B$3)-YEAR($P152))*12+MONTH(Settings!$B$3)-MONTH($P152)+1),$T152)/$T152,2)),0))</f>
        <v/>
      </c>
      <c r="AD152" s="21">
        <f>IF($Q152="","",$Q152-N($AC152))</f>
        <v/>
      </c>
    </row>
    <row r="153">
      <c r="P153" s="18" t="n"/>
      <c r="Q153" s="19" t="n"/>
      <c r="S153" s="19" t="n"/>
      <c r="T153" s="20" t="n"/>
      <c r="Z153" s="18" t="n"/>
      <c r="AA153" s="18" t="n"/>
      <c r="AC153" s="21">
        <f>IF(OR($Q153="",$P153=""),"",IF($U153="Straight-line",IF(N($T153)&lt;=0,0,ROUND(($Q153-N($S153))*MIN(IF($P153&gt;Settings!$B$3,0,(YEAR(Settings!$B$3)-YEAR($P153))*12+MONTH(Settings!$B$3)-MONTH($P153)+1),$T153)/$T153,2)),0))</f>
        <v/>
      </c>
      <c r="AD153" s="21">
        <f>IF($Q153="","",$Q153-N($AC153))</f>
        <v/>
      </c>
    </row>
    <row r="154">
      <c r="P154" s="18" t="n"/>
      <c r="Q154" s="19" t="n"/>
      <c r="S154" s="19" t="n"/>
      <c r="T154" s="20" t="n"/>
      <c r="Z154" s="18" t="n"/>
      <c r="AA154" s="18" t="n"/>
      <c r="AC154" s="21">
        <f>IF(OR($Q154="",$P154=""),"",IF($U154="Straight-line",IF(N($T154)&lt;=0,0,ROUND(($Q154-N($S154))*MIN(IF($P154&gt;Settings!$B$3,0,(YEAR(Settings!$B$3)-YEAR($P154))*12+MONTH(Settings!$B$3)-MONTH($P154)+1),$T154)/$T154,2)),0))</f>
        <v/>
      </c>
      <c r="AD154" s="21">
        <f>IF($Q154="","",$Q154-N($AC154))</f>
        <v/>
      </c>
    </row>
    <row r="155">
      <c r="P155" s="18" t="n"/>
      <c r="Q155" s="19" t="n"/>
      <c r="S155" s="19" t="n"/>
      <c r="T155" s="20" t="n"/>
      <c r="Z155" s="18" t="n"/>
      <c r="AA155" s="18" t="n"/>
      <c r="AC155" s="21">
        <f>IF(OR($Q155="",$P155=""),"",IF($U155="Straight-line",IF(N($T155)&lt;=0,0,ROUND(($Q155-N($S155))*MIN(IF($P155&gt;Settings!$B$3,0,(YEAR(Settings!$B$3)-YEAR($P155))*12+MONTH(Settings!$B$3)-MONTH($P155)+1),$T155)/$T155,2)),0))</f>
        <v/>
      </c>
      <c r="AD155" s="21">
        <f>IF($Q155="","",$Q155-N($AC155))</f>
        <v/>
      </c>
    </row>
    <row r="156">
      <c r="P156" s="18" t="n"/>
      <c r="Q156" s="19" t="n"/>
      <c r="S156" s="19" t="n"/>
      <c r="T156" s="20" t="n"/>
      <c r="Z156" s="18" t="n"/>
      <c r="AA156" s="18" t="n"/>
      <c r="AC156" s="21">
        <f>IF(OR($Q156="",$P156=""),"",IF($U156="Straight-line",IF(N($T156)&lt;=0,0,ROUND(($Q156-N($S156))*MIN(IF($P156&gt;Settings!$B$3,0,(YEAR(Settings!$B$3)-YEAR($P156))*12+MONTH(Settings!$B$3)-MONTH($P156)+1),$T156)/$T156,2)),0))</f>
        <v/>
      </c>
      <c r="AD156" s="21">
        <f>IF($Q156="","",$Q156-N($AC156))</f>
        <v/>
      </c>
    </row>
    <row r="157">
      <c r="P157" s="18" t="n"/>
      <c r="Q157" s="19" t="n"/>
      <c r="S157" s="19" t="n"/>
      <c r="T157" s="20" t="n"/>
      <c r="Z157" s="18" t="n"/>
      <c r="AA157" s="18" t="n"/>
      <c r="AC157" s="21">
        <f>IF(OR($Q157="",$P157=""),"",IF($U157="Straight-line",IF(N($T157)&lt;=0,0,ROUND(($Q157-N($S157))*MIN(IF($P157&gt;Settings!$B$3,0,(YEAR(Settings!$B$3)-YEAR($P157))*12+MONTH(Settings!$B$3)-MONTH($P157)+1),$T157)/$T157,2)),0))</f>
        <v/>
      </c>
      <c r="AD157" s="21">
        <f>IF($Q157="","",$Q157-N($AC157))</f>
        <v/>
      </c>
    </row>
    <row r="158">
      <c r="P158" s="18" t="n"/>
      <c r="Q158" s="19" t="n"/>
      <c r="S158" s="19" t="n"/>
      <c r="T158" s="20" t="n"/>
      <c r="Z158" s="18" t="n"/>
      <c r="AA158" s="18" t="n"/>
      <c r="AC158" s="21">
        <f>IF(OR($Q158="",$P158=""),"",IF($U158="Straight-line",IF(N($T158)&lt;=0,0,ROUND(($Q158-N($S158))*MIN(IF($P158&gt;Settings!$B$3,0,(YEAR(Settings!$B$3)-YEAR($P158))*12+MONTH(Settings!$B$3)-MONTH($P158)+1),$T158)/$T158,2)),0))</f>
        <v/>
      </c>
      <c r="AD158" s="21">
        <f>IF($Q158="","",$Q158-N($AC158))</f>
        <v/>
      </c>
    </row>
    <row r="159">
      <c r="P159" s="18" t="n"/>
      <c r="Q159" s="19" t="n"/>
      <c r="S159" s="19" t="n"/>
      <c r="T159" s="20" t="n"/>
      <c r="Z159" s="18" t="n"/>
      <c r="AA159" s="18" t="n"/>
      <c r="AC159" s="21">
        <f>IF(OR($Q159="",$P159=""),"",IF($U159="Straight-line",IF(N($T159)&lt;=0,0,ROUND(($Q159-N($S159))*MIN(IF($P159&gt;Settings!$B$3,0,(YEAR(Settings!$B$3)-YEAR($P159))*12+MONTH(Settings!$B$3)-MONTH($P159)+1),$T159)/$T159,2)),0))</f>
        <v/>
      </c>
      <c r="AD159" s="21">
        <f>IF($Q159="","",$Q159-N($AC159))</f>
        <v/>
      </c>
    </row>
    <row r="160">
      <c r="P160" s="18" t="n"/>
      <c r="Q160" s="19" t="n"/>
      <c r="S160" s="19" t="n"/>
      <c r="T160" s="20" t="n"/>
      <c r="Z160" s="18" t="n"/>
      <c r="AA160" s="18" t="n"/>
      <c r="AC160" s="21">
        <f>IF(OR($Q160="",$P160=""),"",IF($U160="Straight-line",IF(N($T160)&lt;=0,0,ROUND(($Q160-N($S160))*MIN(IF($P160&gt;Settings!$B$3,0,(YEAR(Settings!$B$3)-YEAR($P160))*12+MONTH(Settings!$B$3)-MONTH($P160)+1),$T160)/$T160,2)),0))</f>
        <v/>
      </c>
      <c r="AD160" s="21">
        <f>IF($Q160="","",$Q160-N($AC160))</f>
        <v/>
      </c>
    </row>
    <row r="161">
      <c r="P161" s="18" t="n"/>
      <c r="Q161" s="19" t="n"/>
      <c r="S161" s="19" t="n"/>
      <c r="T161" s="20" t="n"/>
      <c r="Z161" s="18" t="n"/>
      <c r="AA161" s="18" t="n"/>
      <c r="AC161" s="21">
        <f>IF(OR($Q161="",$P161=""),"",IF($U161="Straight-line",IF(N($T161)&lt;=0,0,ROUND(($Q161-N($S161))*MIN(IF($P161&gt;Settings!$B$3,0,(YEAR(Settings!$B$3)-YEAR($P161))*12+MONTH(Settings!$B$3)-MONTH($P161)+1),$T161)/$T161,2)),0))</f>
        <v/>
      </c>
      <c r="AD161" s="21">
        <f>IF($Q161="","",$Q161-N($AC161))</f>
        <v/>
      </c>
    </row>
    <row r="162">
      <c r="P162" s="18" t="n"/>
      <c r="Q162" s="19" t="n"/>
      <c r="S162" s="19" t="n"/>
      <c r="T162" s="20" t="n"/>
      <c r="Z162" s="18" t="n"/>
      <c r="AA162" s="18" t="n"/>
      <c r="AC162" s="21">
        <f>IF(OR($Q162="",$P162=""),"",IF($U162="Straight-line",IF(N($T162)&lt;=0,0,ROUND(($Q162-N($S162))*MIN(IF($P162&gt;Settings!$B$3,0,(YEAR(Settings!$B$3)-YEAR($P162))*12+MONTH(Settings!$B$3)-MONTH($P162)+1),$T162)/$T162,2)),0))</f>
        <v/>
      </c>
      <c r="AD162" s="21">
        <f>IF($Q162="","",$Q162-N($AC162))</f>
        <v/>
      </c>
    </row>
    <row r="163">
      <c r="P163" s="18" t="n"/>
      <c r="Q163" s="19" t="n"/>
      <c r="S163" s="19" t="n"/>
      <c r="T163" s="20" t="n"/>
      <c r="Z163" s="18" t="n"/>
      <c r="AA163" s="18" t="n"/>
      <c r="AC163" s="21">
        <f>IF(OR($Q163="",$P163=""),"",IF($U163="Straight-line",IF(N($T163)&lt;=0,0,ROUND(($Q163-N($S163))*MIN(IF($P163&gt;Settings!$B$3,0,(YEAR(Settings!$B$3)-YEAR($P163))*12+MONTH(Settings!$B$3)-MONTH($P163)+1),$T163)/$T163,2)),0))</f>
        <v/>
      </c>
      <c r="AD163" s="21">
        <f>IF($Q163="","",$Q163-N($AC163))</f>
        <v/>
      </c>
    </row>
    <row r="164">
      <c r="P164" s="18" t="n"/>
      <c r="Q164" s="19" t="n"/>
      <c r="S164" s="19" t="n"/>
      <c r="T164" s="20" t="n"/>
      <c r="Z164" s="18" t="n"/>
      <c r="AA164" s="18" t="n"/>
      <c r="AC164" s="21">
        <f>IF(OR($Q164="",$P164=""),"",IF($U164="Straight-line",IF(N($T164)&lt;=0,0,ROUND(($Q164-N($S164))*MIN(IF($P164&gt;Settings!$B$3,0,(YEAR(Settings!$B$3)-YEAR($P164))*12+MONTH(Settings!$B$3)-MONTH($P164)+1),$T164)/$T164,2)),0))</f>
        <v/>
      </c>
      <c r="AD164" s="21">
        <f>IF($Q164="","",$Q164-N($AC164))</f>
        <v/>
      </c>
    </row>
    <row r="165">
      <c r="P165" s="18" t="n"/>
      <c r="Q165" s="19" t="n"/>
      <c r="S165" s="19" t="n"/>
      <c r="T165" s="20" t="n"/>
      <c r="Z165" s="18" t="n"/>
      <c r="AA165" s="18" t="n"/>
      <c r="AC165" s="21">
        <f>IF(OR($Q165="",$P165=""),"",IF($U165="Straight-line",IF(N($T165)&lt;=0,0,ROUND(($Q165-N($S165))*MIN(IF($P165&gt;Settings!$B$3,0,(YEAR(Settings!$B$3)-YEAR($P165))*12+MONTH(Settings!$B$3)-MONTH($P165)+1),$T165)/$T165,2)),0))</f>
        <v/>
      </c>
      <c r="AD165" s="21">
        <f>IF($Q165="","",$Q165-N($AC165))</f>
        <v/>
      </c>
    </row>
    <row r="166">
      <c r="P166" s="18" t="n"/>
      <c r="Q166" s="19" t="n"/>
      <c r="S166" s="19" t="n"/>
      <c r="T166" s="20" t="n"/>
      <c r="Z166" s="18" t="n"/>
      <c r="AA166" s="18" t="n"/>
      <c r="AC166" s="21">
        <f>IF(OR($Q166="",$P166=""),"",IF($U166="Straight-line",IF(N($T166)&lt;=0,0,ROUND(($Q166-N($S166))*MIN(IF($P166&gt;Settings!$B$3,0,(YEAR(Settings!$B$3)-YEAR($P166))*12+MONTH(Settings!$B$3)-MONTH($P166)+1),$T166)/$T166,2)),0))</f>
        <v/>
      </c>
      <c r="AD166" s="21">
        <f>IF($Q166="","",$Q166-N($AC166))</f>
        <v/>
      </c>
    </row>
    <row r="167">
      <c r="P167" s="18" t="n"/>
      <c r="Q167" s="19" t="n"/>
      <c r="S167" s="19" t="n"/>
      <c r="T167" s="20" t="n"/>
      <c r="Z167" s="18" t="n"/>
      <c r="AA167" s="18" t="n"/>
      <c r="AC167" s="21">
        <f>IF(OR($Q167="",$P167=""),"",IF($U167="Straight-line",IF(N($T167)&lt;=0,0,ROUND(($Q167-N($S167))*MIN(IF($P167&gt;Settings!$B$3,0,(YEAR(Settings!$B$3)-YEAR($P167))*12+MONTH(Settings!$B$3)-MONTH($P167)+1),$T167)/$T167,2)),0))</f>
        <v/>
      </c>
      <c r="AD167" s="21">
        <f>IF($Q167="","",$Q167-N($AC167))</f>
        <v/>
      </c>
    </row>
    <row r="168">
      <c r="P168" s="18" t="n"/>
      <c r="Q168" s="19" t="n"/>
      <c r="S168" s="19" t="n"/>
      <c r="T168" s="20" t="n"/>
      <c r="Z168" s="18" t="n"/>
      <c r="AA168" s="18" t="n"/>
      <c r="AC168" s="21">
        <f>IF(OR($Q168="",$P168=""),"",IF($U168="Straight-line",IF(N($T168)&lt;=0,0,ROUND(($Q168-N($S168))*MIN(IF($P168&gt;Settings!$B$3,0,(YEAR(Settings!$B$3)-YEAR($P168))*12+MONTH(Settings!$B$3)-MONTH($P168)+1),$T168)/$T168,2)),0))</f>
        <v/>
      </c>
      <c r="AD168" s="21">
        <f>IF($Q168="","",$Q168-N($AC168))</f>
        <v/>
      </c>
    </row>
    <row r="169">
      <c r="P169" s="18" t="n"/>
      <c r="Q169" s="19" t="n"/>
      <c r="S169" s="19" t="n"/>
      <c r="T169" s="20" t="n"/>
      <c r="Z169" s="18" t="n"/>
      <c r="AA169" s="18" t="n"/>
      <c r="AC169" s="21">
        <f>IF(OR($Q169="",$P169=""),"",IF($U169="Straight-line",IF(N($T169)&lt;=0,0,ROUND(($Q169-N($S169))*MIN(IF($P169&gt;Settings!$B$3,0,(YEAR(Settings!$B$3)-YEAR($P169))*12+MONTH(Settings!$B$3)-MONTH($P169)+1),$T169)/$T169,2)),0))</f>
        <v/>
      </c>
      <c r="AD169" s="21">
        <f>IF($Q169="","",$Q169-N($AC169))</f>
        <v/>
      </c>
    </row>
    <row r="170">
      <c r="P170" s="18" t="n"/>
      <c r="Q170" s="19" t="n"/>
      <c r="S170" s="19" t="n"/>
      <c r="T170" s="20" t="n"/>
      <c r="Z170" s="18" t="n"/>
      <c r="AA170" s="18" t="n"/>
      <c r="AC170" s="21">
        <f>IF(OR($Q170="",$P170=""),"",IF($U170="Straight-line",IF(N($T170)&lt;=0,0,ROUND(($Q170-N($S170))*MIN(IF($P170&gt;Settings!$B$3,0,(YEAR(Settings!$B$3)-YEAR($P170))*12+MONTH(Settings!$B$3)-MONTH($P170)+1),$T170)/$T170,2)),0))</f>
        <v/>
      </c>
      <c r="AD170" s="21">
        <f>IF($Q170="","",$Q170-N($AC170))</f>
        <v/>
      </c>
    </row>
    <row r="171">
      <c r="P171" s="18" t="n"/>
      <c r="Q171" s="19" t="n"/>
      <c r="S171" s="19" t="n"/>
      <c r="T171" s="20" t="n"/>
      <c r="Z171" s="18" t="n"/>
      <c r="AA171" s="18" t="n"/>
      <c r="AC171" s="21">
        <f>IF(OR($Q171="",$P171=""),"",IF($U171="Straight-line",IF(N($T171)&lt;=0,0,ROUND(($Q171-N($S171))*MIN(IF($P171&gt;Settings!$B$3,0,(YEAR(Settings!$B$3)-YEAR($P171))*12+MONTH(Settings!$B$3)-MONTH($P171)+1),$T171)/$T171,2)),0))</f>
        <v/>
      </c>
      <c r="AD171" s="21">
        <f>IF($Q171="","",$Q171-N($AC171))</f>
        <v/>
      </c>
    </row>
    <row r="172">
      <c r="P172" s="18" t="n"/>
      <c r="Q172" s="19" t="n"/>
      <c r="S172" s="19" t="n"/>
      <c r="T172" s="20" t="n"/>
      <c r="Z172" s="18" t="n"/>
      <c r="AA172" s="18" t="n"/>
      <c r="AC172" s="21">
        <f>IF(OR($Q172="",$P172=""),"",IF($U172="Straight-line",IF(N($T172)&lt;=0,0,ROUND(($Q172-N($S172))*MIN(IF($P172&gt;Settings!$B$3,0,(YEAR(Settings!$B$3)-YEAR($P172))*12+MONTH(Settings!$B$3)-MONTH($P172)+1),$T172)/$T172,2)),0))</f>
        <v/>
      </c>
      <c r="AD172" s="21">
        <f>IF($Q172="","",$Q172-N($AC172))</f>
        <v/>
      </c>
    </row>
    <row r="173">
      <c r="P173" s="18" t="n"/>
      <c r="Q173" s="19" t="n"/>
      <c r="S173" s="19" t="n"/>
      <c r="T173" s="20" t="n"/>
      <c r="Z173" s="18" t="n"/>
      <c r="AA173" s="18" t="n"/>
      <c r="AC173" s="21">
        <f>IF(OR($Q173="",$P173=""),"",IF($U173="Straight-line",IF(N($T173)&lt;=0,0,ROUND(($Q173-N($S173))*MIN(IF($P173&gt;Settings!$B$3,0,(YEAR(Settings!$B$3)-YEAR($P173))*12+MONTH(Settings!$B$3)-MONTH($P173)+1),$T173)/$T173,2)),0))</f>
        <v/>
      </c>
      <c r="AD173" s="21">
        <f>IF($Q173="","",$Q173-N($AC173))</f>
        <v/>
      </c>
    </row>
    <row r="174">
      <c r="P174" s="18" t="n"/>
      <c r="Q174" s="19" t="n"/>
      <c r="S174" s="19" t="n"/>
      <c r="T174" s="20" t="n"/>
      <c r="Z174" s="18" t="n"/>
      <c r="AA174" s="18" t="n"/>
      <c r="AC174" s="21">
        <f>IF(OR($Q174="",$P174=""),"",IF($U174="Straight-line",IF(N($T174)&lt;=0,0,ROUND(($Q174-N($S174))*MIN(IF($P174&gt;Settings!$B$3,0,(YEAR(Settings!$B$3)-YEAR($P174))*12+MONTH(Settings!$B$3)-MONTH($P174)+1),$T174)/$T174,2)),0))</f>
        <v/>
      </c>
      <c r="AD174" s="21">
        <f>IF($Q174="","",$Q174-N($AC174))</f>
        <v/>
      </c>
    </row>
    <row r="175">
      <c r="P175" s="18" t="n"/>
      <c r="Q175" s="19" t="n"/>
      <c r="S175" s="19" t="n"/>
      <c r="T175" s="20" t="n"/>
      <c r="Z175" s="18" t="n"/>
      <c r="AA175" s="18" t="n"/>
      <c r="AC175" s="21">
        <f>IF(OR($Q175="",$P175=""),"",IF($U175="Straight-line",IF(N($T175)&lt;=0,0,ROUND(($Q175-N($S175))*MIN(IF($P175&gt;Settings!$B$3,0,(YEAR(Settings!$B$3)-YEAR($P175))*12+MONTH(Settings!$B$3)-MONTH($P175)+1),$T175)/$T175,2)),0))</f>
        <v/>
      </c>
      <c r="AD175" s="21">
        <f>IF($Q175="","",$Q175-N($AC175))</f>
        <v/>
      </c>
    </row>
    <row r="176">
      <c r="P176" s="18" t="n"/>
      <c r="Q176" s="19" t="n"/>
      <c r="S176" s="19" t="n"/>
      <c r="T176" s="20" t="n"/>
      <c r="Z176" s="18" t="n"/>
      <c r="AA176" s="18" t="n"/>
      <c r="AC176" s="21">
        <f>IF(OR($Q176="",$P176=""),"",IF($U176="Straight-line",IF(N($T176)&lt;=0,0,ROUND(($Q176-N($S176))*MIN(IF($P176&gt;Settings!$B$3,0,(YEAR(Settings!$B$3)-YEAR($P176))*12+MONTH(Settings!$B$3)-MONTH($P176)+1),$T176)/$T176,2)),0))</f>
        <v/>
      </c>
      <c r="AD176" s="21">
        <f>IF($Q176="","",$Q176-N($AC176))</f>
        <v/>
      </c>
    </row>
    <row r="177">
      <c r="P177" s="18" t="n"/>
      <c r="Q177" s="19" t="n"/>
      <c r="S177" s="19" t="n"/>
      <c r="T177" s="20" t="n"/>
      <c r="Z177" s="18" t="n"/>
      <c r="AA177" s="18" t="n"/>
      <c r="AC177" s="21">
        <f>IF(OR($Q177="",$P177=""),"",IF($U177="Straight-line",IF(N($T177)&lt;=0,0,ROUND(($Q177-N($S177))*MIN(IF($P177&gt;Settings!$B$3,0,(YEAR(Settings!$B$3)-YEAR($P177))*12+MONTH(Settings!$B$3)-MONTH($P177)+1),$T177)/$T177,2)),0))</f>
        <v/>
      </c>
      <c r="AD177" s="21">
        <f>IF($Q177="","",$Q177-N($AC177))</f>
        <v/>
      </c>
    </row>
    <row r="178">
      <c r="P178" s="18" t="n"/>
      <c r="Q178" s="19" t="n"/>
      <c r="S178" s="19" t="n"/>
      <c r="T178" s="20" t="n"/>
      <c r="Z178" s="18" t="n"/>
      <c r="AA178" s="18" t="n"/>
      <c r="AC178" s="21">
        <f>IF(OR($Q178="",$P178=""),"",IF($U178="Straight-line",IF(N($T178)&lt;=0,0,ROUND(($Q178-N($S178))*MIN(IF($P178&gt;Settings!$B$3,0,(YEAR(Settings!$B$3)-YEAR($P178))*12+MONTH(Settings!$B$3)-MONTH($P178)+1),$T178)/$T178,2)),0))</f>
        <v/>
      </c>
      <c r="AD178" s="21">
        <f>IF($Q178="","",$Q178-N($AC178))</f>
        <v/>
      </c>
    </row>
    <row r="179">
      <c r="P179" s="18" t="n"/>
      <c r="Q179" s="19" t="n"/>
      <c r="S179" s="19" t="n"/>
      <c r="T179" s="20" t="n"/>
      <c r="Z179" s="18" t="n"/>
      <c r="AA179" s="18" t="n"/>
      <c r="AC179" s="21">
        <f>IF(OR($Q179="",$P179=""),"",IF($U179="Straight-line",IF(N($T179)&lt;=0,0,ROUND(($Q179-N($S179))*MIN(IF($P179&gt;Settings!$B$3,0,(YEAR(Settings!$B$3)-YEAR($P179))*12+MONTH(Settings!$B$3)-MONTH($P179)+1),$T179)/$T179,2)),0))</f>
        <v/>
      </c>
      <c r="AD179" s="21">
        <f>IF($Q179="","",$Q179-N($AC179))</f>
        <v/>
      </c>
    </row>
    <row r="180">
      <c r="P180" s="18" t="n"/>
      <c r="Q180" s="19" t="n"/>
      <c r="S180" s="19" t="n"/>
      <c r="T180" s="20" t="n"/>
      <c r="Z180" s="18" t="n"/>
      <c r="AA180" s="18" t="n"/>
      <c r="AC180" s="21">
        <f>IF(OR($Q180="",$P180=""),"",IF($U180="Straight-line",IF(N($T180)&lt;=0,0,ROUND(($Q180-N($S180))*MIN(IF($P180&gt;Settings!$B$3,0,(YEAR(Settings!$B$3)-YEAR($P180))*12+MONTH(Settings!$B$3)-MONTH($P180)+1),$T180)/$T180,2)),0))</f>
        <v/>
      </c>
      <c r="AD180" s="21">
        <f>IF($Q180="","",$Q180-N($AC180))</f>
        <v/>
      </c>
    </row>
    <row r="181">
      <c r="P181" s="18" t="n"/>
      <c r="Q181" s="19" t="n"/>
      <c r="S181" s="19" t="n"/>
      <c r="T181" s="20" t="n"/>
      <c r="Z181" s="18" t="n"/>
      <c r="AA181" s="18" t="n"/>
      <c r="AC181" s="21">
        <f>IF(OR($Q181="",$P181=""),"",IF($U181="Straight-line",IF(N($T181)&lt;=0,0,ROUND(($Q181-N($S181))*MIN(IF($P181&gt;Settings!$B$3,0,(YEAR(Settings!$B$3)-YEAR($P181))*12+MONTH(Settings!$B$3)-MONTH($P181)+1),$T181)/$T181,2)),0))</f>
        <v/>
      </c>
      <c r="AD181" s="21">
        <f>IF($Q181="","",$Q181-N($AC181))</f>
        <v/>
      </c>
    </row>
    <row r="182">
      <c r="P182" s="18" t="n"/>
      <c r="Q182" s="19" t="n"/>
      <c r="S182" s="19" t="n"/>
      <c r="T182" s="20" t="n"/>
      <c r="Z182" s="18" t="n"/>
      <c r="AA182" s="18" t="n"/>
      <c r="AC182" s="21">
        <f>IF(OR($Q182="",$P182=""),"",IF($U182="Straight-line",IF(N($T182)&lt;=0,0,ROUND(($Q182-N($S182))*MIN(IF($P182&gt;Settings!$B$3,0,(YEAR(Settings!$B$3)-YEAR($P182))*12+MONTH(Settings!$B$3)-MONTH($P182)+1),$T182)/$T182,2)),0))</f>
        <v/>
      </c>
      <c r="AD182" s="21">
        <f>IF($Q182="","",$Q182-N($AC182))</f>
        <v/>
      </c>
    </row>
    <row r="183">
      <c r="P183" s="18" t="n"/>
      <c r="Q183" s="19" t="n"/>
      <c r="S183" s="19" t="n"/>
      <c r="T183" s="20" t="n"/>
      <c r="Z183" s="18" t="n"/>
      <c r="AA183" s="18" t="n"/>
      <c r="AC183" s="21">
        <f>IF(OR($Q183="",$P183=""),"",IF($U183="Straight-line",IF(N($T183)&lt;=0,0,ROUND(($Q183-N($S183))*MIN(IF($P183&gt;Settings!$B$3,0,(YEAR(Settings!$B$3)-YEAR($P183))*12+MONTH(Settings!$B$3)-MONTH($P183)+1),$T183)/$T183,2)),0))</f>
        <v/>
      </c>
      <c r="AD183" s="21">
        <f>IF($Q183="","",$Q183-N($AC183))</f>
        <v/>
      </c>
    </row>
    <row r="184">
      <c r="P184" s="18" t="n"/>
      <c r="Q184" s="19" t="n"/>
      <c r="S184" s="19" t="n"/>
      <c r="T184" s="20" t="n"/>
      <c r="Z184" s="18" t="n"/>
      <c r="AA184" s="18" t="n"/>
      <c r="AC184" s="21">
        <f>IF(OR($Q184="",$P184=""),"",IF($U184="Straight-line",IF(N($T184)&lt;=0,0,ROUND(($Q184-N($S184))*MIN(IF($P184&gt;Settings!$B$3,0,(YEAR(Settings!$B$3)-YEAR($P184))*12+MONTH(Settings!$B$3)-MONTH($P184)+1),$T184)/$T184,2)),0))</f>
        <v/>
      </c>
      <c r="AD184" s="21">
        <f>IF($Q184="","",$Q184-N($AC184))</f>
        <v/>
      </c>
    </row>
    <row r="185">
      <c r="P185" s="18" t="n"/>
      <c r="Q185" s="19" t="n"/>
      <c r="S185" s="19" t="n"/>
      <c r="T185" s="20" t="n"/>
      <c r="Z185" s="18" t="n"/>
      <c r="AA185" s="18" t="n"/>
      <c r="AC185" s="21">
        <f>IF(OR($Q185="",$P185=""),"",IF($U185="Straight-line",IF(N($T185)&lt;=0,0,ROUND(($Q185-N($S185))*MIN(IF($P185&gt;Settings!$B$3,0,(YEAR(Settings!$B$3)-YEAR($P185))*12+MONTH(Settings!$B$3)-MONTH($P185)+1),$T185)/$T185,2)),0))</f>
        <v/>
      </c>
      <c r="AD185" s="21">
        <f>IF($Q185="","",$Q185-N($AC185))</f>
        <v/>
      </c>
    </row>
    <row r="186">
      <c r="P186" s="18" t="n"/>
      <c r="Q186" s="19" t="n"/>
      <c r="S186" s="19" t="n"/>
      <c r="T186" s="20" t="n"/>
      <c r="Z186" s="18" t="n"/>
      <c r="AA186" s="18" t="n"/>
      <c r="AC186" s="21">
        <f>IF(OR($Q186="",$P186=""),"",IF($U186="Straight-line",IF(N($T186)&lt;=0,0,ROUND(($Q186-N($S186))*MIN(IF($P186&gt;Settings!$B$3,0,(YEAR(Settings!$B$3)-YEAR($P186))*12+MONTH(Settings!$B$3)-MONTH($P186)+1),$T186)/$T186,2)),0))</f>
        <v/>
      </c>
      <c r="AD186" s="21">
        <f>IF($Q186="","",$Q186-N($AC186))</f>
        <v/>
      </c>
    </row>
    <row r="187">
      <c r="P187" s="18" t="n"/>
      <c r="Q187" s="19" t="n"/>
      <c r="S187" s="19" t="n"/>
      <c r="T187" s="20" t="n"/>
      <c r="Z187" s="18" t="n"/>
      <c r="AA187" s="18" t="n"/>
      <c r="AC187" s="21">
        <f>IF(OR($Q187="",$P187=""),"",IF($U187="Straight-line",IF(N($T187)&lt;=0,0,ROUND(($Q187-N($S187))*MIN(IF($P187&gt;Settings!$B$3,0,(YEAR(Settings!$B$3)-YEAR($P187))*12+MONTH(Settings!$B$3)-MONTH($P187)+1),$T187)/$T187,2)),0))</f>
        <v/>
      </c>
      <c r="AD187" s="21">
        <f>IF($Q187="","",$Q187-N($AC187))</f>
        <v/>
      </c>
    </row>
    <row r="188">
      <c r="P188" s="18" t="n"/>
      <c r="Q188" s="19" t="n"/>
      <c r="S188" s="19" t="n"/>
      <c r="T188" s="20" t="n"/>
      <c r="Z188" s="18" t="n"/>
      <c r="AA188" s="18" t="n"/>
      <c r="AC188" s="21">
        <f>IF(OR($Q188="",$P188=""),"",IF($U188="Straight-line",IF(N($T188)&lt;=0,0,ROUND(($Q188-N($S188))*MIN(IF($P188&gt;Settings!$B$3,0,(YEAR(Settings!$B$3)-YEAR($P188))*12+MONTH(Settings!$B$3)-MONTH($P188)+1),$T188)/$T188,2)),0))</f>
        <v/>
      </c>
      <c r="AD188" s="21">
        <f>IF($Q188="","",$Q188-N($AC188))</f>
        <v/>
      </c>
    </row>
    <row r="189">
      <c r="P189" s="18" t="n"/>
      <c r="Q189" s="19" t="n"/>
      <c r="S189" s="19" t="n"/>
      <c r="T189" s="20" t="n"/>
      <c r="Z189" s="18" t="n"/>
      <c r="AA189" s="18" t="n"/>
      <c r="AC189" s="21">
        <f>IF(OR($Q189="",$P189=""),"",IF($U189="Straight-line",IF(N($T189)&lt;=0,0,ROUND(($Q189-N($S189))*MIN(IF($P189&gt;Settings!$B$3,0,(YEAR(Settings!$B$3)-YEAR($P189))*12+MONTH(Settings!$B$3)-MONTH($P189)+1),$T189)/$T189,2)),0))</f>
        <v/>
      </c>
      <c r="AD189" s="21">
        <f>IF($Q189="","",$Q189-N($AC189))</f>
        <v/>
      </c>
    </row>
    <row r="190">
      <c r="P190" s="18" t="n"/>
      <c r="Q190" s="19" t="n"/>
      <c r="S190" s="19" t="n"/>
      <c r="T190" s="20" t="n"/>
      <c r="Z190" s="18" t="n"/>
      <c r="AA190" s="18" t="n"/>
      <c r="AC190" s="21">
        <f>IF(OR($Q190="",$P190=""),"",IF($U190="Straight-line",IF(N($T190)&lt;=0,0,ROUND(($Q190-N($S190))*MIN(IF($P190&gt;Settings!$B$3,0,(YEAR(Settings!$B$3)-YEAR($P190))*12+MONTH(Settings!$B$3)-MONTH($P190)+1),$T190)/$T190,2)),0))</f>
        <v/>
      </c>
      <c r="AD190" s="21">
        <f>IF($Q190="","",$Q190-N($AC190))</f>
        <v/>
      </c>
    </row>
    <row r="191">
      <c r="P191" s="18" t="n"/>
      <c r="Q191" s="19" t="n"/>
      <c r="S191" s="19" t="n"/>
      <c r="T191" s="20" t="n"/>
      <c r="Z191" s="18" t="n"/>
      <c r="AA191" s="18" t="n"/>
      <c r="AC191" s="21">
        <f>IF(OR($Q191="",$P191=""),"",IF($U191="Straight-line",IF(N($T191)&lt;=0,0,ROUND(($Q191-N($S191))*MIN(IF($P191&gt;Settings!$B$3,0,(YEAR(Settings!$B$3)-YEAR($P191))*12+MONTH(Settings!$B$3)-MONTH($P191)+1),$T191)/$T191,2)),0))</f>
        <v/>
      </c>
      <c r="AD191" s="21">
        <f>IF($Q191="","",$Q191-N($AC191))</f>
        <v/>
      </c>
    </row>
    <row r="192">
      <c r="P192" s="18" t="n"/>
      <c r="Q192" s="19" t="n"/>
      <c r="S192" s="19" t="n"/>
      <c r="T192" s="20" t="n"/>
      <c r="Z192" s="18" t="n"/>
      <c r="AA192" s="18" t="n"/>
      <c r="AC192" s="21">
        <f>IF(OR($Q192="",$P192=""),"",IF($U192="Straight-line",IF(N($T192)&lt;=0,0,ROUND(($Q192-N($S192))*MIN(IF($P192&gt;Settings!$B$3,0,(YEAR(Settings!$B$3)-YEAR($P192))*12+MONTH(Settings!$B$3)-MONTH($P192)+1),$T192)/$T192,2)),0))</f>
        <v/>
      </c>
      <c r="AD192" s="21">
        <f>IF($Q192="","",$Q192-N($AC192))</f>
        <v/>
      </c>
    </row>
    <row r="193">
      <c r="P193" s="18" t="n"/>
      <c r="Q193" s="19" t="n"/>
      <c r="S193" s="19" t="n"/>
      <c r="T193" s="20" t="n"/>
      <c r="Z193" s="18" t="n"/>
      <c r="AA193" s="18" t="n"/>
      <c r="AC193" s="21">
        <f>IF(OR($Q193="",$P193=""),"",IF($U193="Straight-line",IF(N($T193)&lt;=0,0,ROUND(($Q193-N($S193))*MIN(IF($P193&gt;Settings!$B$3,0,(YEAR(Settings!$B$3)-YEAR($P193))*12+MONTH(Settings!$B$3)-MONTH($P193)+1),$T193)/$T193,2)),0))</f>
        <v/>
      </c>
      <c r="AD193" s="21">
        <f>IF($Q193="","",$Q193-N($AC193))</f>
        <v/>
      </c>
    </row>
    <row r="194">
      <c r="P194" s="18" t="n"/>
      <c r="Q194" s="19" t="n"/>
      <c r="S194" s="19" t="n"/>
      <c r="T194" s="20" t="n"/>
      <c r="Z194" s="18" t="n"/>
      <c r="AA194" s="18" t="n"/>
      <c r="AC194" s="21">
        <f>IF(OR($Q194="",$P194=""),"",IF($U194="Straight-line",IF(N($T194)&lt;=0,0,ROUND(($Q194-N($S194))*MIN(IF($P194&gt;Settings!$B$3,0,(YEAR(Settings!$B$3)-YEAR($P194))*12+MONTH(Settings!$B$3)-MONTH($P194)+1),$T194)/$T194,2)),0))</f>
        <v/>
      </c>
      <c r="AD194" s="21">
        <f>IF($Q194="","",$Q194-N($AC194))</f>
        <v/>
      </c>
    </row>
    <row r="195">
      <c r="P195" s="18" t="n"/>
      <c r="Q195" s="19" t="n"/>
      <c r="S195" s="19" t="n"/>
      <c r="T195" s="20" t="n"/>
      <c r="Z195" s="18" t="n"/>
      <c r="AA195" s="18" t="n"/>
      <c r="AC195" s="21">
        <f>IF(OR($Q195="",$P195=""),"",IF($U195="Straight-line",IF(N($T195)&lt;=0,0,ROUND(($Q195-N($S195))*MIN(IF($P195&gt;Settings!$B$3,0,(YEAR(Settings!$B$3)-YEAR($P195))*12+MONTH(Settings!$B$3)-MONTH($P195)+1),$T195)/$T195,2)),0))</f>
        <v/>
      </c>
      <c r="AD195" s="21">
        <f>IF($Q195="","",$Q195-N($AC195))</f>
        <v/>
      </c>
    </row>
    <row r="196">
      <c r="P196" s="18" t="n"/>
      <c r="Q196" s="19" t="n"/>
      <c r="S196" s="19" t="n"/>
      <c r="T196" s="20" t="n"/>
      <c r="Z196" s="18" t="n"/>
      <c r="AA196" s="18" t="n"/>
      <c r="AC196" s="21">
        <f>IF(OR($Q196="",$P196=""),"",IF($U196="Straight-line",IF(N($T196)&lt;=0,0,ROUND(($Q196-N($S196))*MIN(IF($P196&gt;Settings!$B$3,0,(YEAR(Settings!$B$3)-YEAR($P196))*12+MONTH(Settings!$B$3)-MONTH($P196)+1),$T196)/$T196,2)),0))</f>
        <v/>
      </c>
      <c r="AD196" s="21">
        <f>IF($Q196="","",$Q196-N($AC196))</f>
        <v/>
      </c>
    </row>
    <row r="197">
      <c r="P197" s="18" t="n"/>
      <c r="Q197" s="19" t="n"/>
      <c r="S197" s="19" t="n"/>
      <c r="T197" s="20" t="n"/>
      <c r="Z197" s="18" t="n"/>
      <c r="AA197" s="18" t="n"/>
      <c r="AC197" s="21">
        <f>IF(OR($Q197="",$P197=""),"",IF($U197="Straight-line",IF(N($T197)&lt;=0,0,ROUND(($Q197-N($S197))*MIN(IF($P197&gt;Settings!$B$3,0,(YEAR(Settings!$B$3)-YEAR($P197))*12+MONTH(Settings!$B$3)-MONTH($P197)+1),$T197)/$T197,2)),0))</f>
        <v/>
      </c>
      <c r="AD197" s="21">
        <f>IF($Q197="","",$Q197-N($AC197))</f>
        <v/>
      </c>
    </row>
    <row r="198">
      <c r="P198" s="18" t="n"/>
      <c r="Q198" s="19" t="n"/>
      <c r="S198" s="19" t="n"/>
      <c r="T198" s="20" t="n"/>
      <c r="Z198" s="18" t="n"/>
      <c r="AA198" s="18" t="n"/>
      <c r="AC198" s="21">
        <f>IF(OR($Q198="",$P198=""),"",IF($U198="Straight-line",IF(N($T198)&lt;=0,0,ROUND(($Q198-N($S198))*MIN(IF($P198&gt;Settings!$B$3,0,(YEAR(Settings!$B$3)-YEAR($P198))*12+MONTH(Settings!$B$3)-MONTH($P198)+1),$T198)/$T198,2)),0))</f>
        <v/>
      </c>
      <c r="AD198" s="21">
        <f>IF($Q198="","",$Q198-N($AC198))</f>
        <v/>
      </c>
    </row>
    <row r="199">
      <c r="P199" s="18" t="n"/>
      <c r="Q199" s="19" t="n"/>
      <c r="S199" s="19" t="n"/>
      <c r="T199" s="20" t="n"/>
      <c r="Z199" s="18" t="n"/>
      <c r="AA199" s="18" t="n"/>
      <c r="AC199" s="21">
        <f>IF(OR($Q199="",$P199=""),"",IF($U199="Straight-line",IF(N($T199)&lt;=0,0,ROUND(($Q199-N($S199))*MIN(IF($P199&gt;Settings!$B$3,0,(YEAR(Settings!$B$3)-YEAR($P199))*12+MONTH(Settings!$B$3)-MONTH($P199)+1),$T199)/$T199,2)),0))</f>
        <v/>
      </c>
      <c r="AD199" s="21">
        <f>IF($Q199="","",$Q199-N($AC199))</f>
        <v/>
      </c>
    </row>
    <row r="200">
      <c r="P200" s="18" t="n"/>
      <c r="Q200" s="19" t="n"/>
      <c r="S200" s="19" t="n"/>
      <c r="T200" s="20" t="n"/>
      <c r="Z200" s="18" t="n"/>
      <c r="AA200" s="18" t="n"/>
      <c r="AC200" s="21">
        <f>IF(OR($Q200="",$P200=""),"",IF($U200="Straight-line",IF(N($T200)&lt;=0,0,ROUND(($Q200-N($S200))*MIN(IF($P200&gt;Settings!$B$3,0,(YEAR(Settings!$B$3)-YEAR($P200))*12+MONTH(Settings!$B$3)-MONTH($P200)+1),$T200)/$T200,2)),0))</f>
        <v/>
      </c>
      <c r="AD200" s="21">
        <f>IF($Q200="","",$Q200-N($AC200))</f>
        <v/>
      </c>
    </row>
    <row r="201">
      <c r="P201" s="18" t="n"/>
      <c r="Q201" s="19" t="n"/>
      <c r="S201" s="19" t="n"/>
      <c r="T201" s="20" t="n"/>
      <c r="Z201" s="18" t="n"/>
      <c r="AA201" s="18" t="n"/>
      <c r="AC201" s="21">
        <f>IF(OR($Q201="",$P201=""),"",IF($U201="Straight-line",IF(N($T201)&lt;=0,0,ROUND(($Q201-N($S201))*MIN(IF($P201&gt;Settings!$B$3,0,(YEAR(Settings!$B$3)-YEAR($P201))*12+MONTH(Settings!$B$3)-MONTH($P201)+1),$T201)/$T201,2)),0))</f>
        <v/>
      </c>
      <c r="AD201" s="21">
        <f>IF($Q201="","",$Q201-N($AC201))</f>
        <v/>
      </c>
    </row>
    <row r="202">
      <c r="P202" s="18" t="n"/>
      <c r="Q202" s="19" t="n"/>
      <c r="S202" s="19" t="n"/>
      <c r="T202" s="20" t="n"/>
      <c r="Z202" s="18" t="n"/>
      <c r="AA202" s="18" t="n"/>
      <c r="AC202" s="21">
        <f>IF(OR($Q202="",$P202=""),"",IF($U202="Straight-line",IF(N($T202)&lt;=0,0,ROUND(($Q202-N($S202))*MIN(IF($P202&gt;Settings!$B$3,0,(YEAR(Settings!$B$3)-YEAR($P202))*12+MONTH(Settings!$B$3)-MONTH($P202)+1),$T202)/$T202,2)),0))</f>
        <v/>
      </c>
      <c r="AD202" s="21">
        <f>IF($Q202="","",$Q202-N($AC202))</f>
        <v/>
      </c>
    </row>
    <row r="203">
      <c r="P203" s="18" t="n"/>
      <c r="Q203" s="19" t="n"/>
      <c r="S203" s="19" t="n"/>
      <c r="T203" s="20" t="n"/>
      <c r="Z203" s="18" t="n"/>
      <c r="AA203" s="18" t="n"/>
      <c r="AC203" s="21">
        <f>IF(OR($Q203="",$P203=""),"",IF($U203="Straight-line",IF(N($T203)&lt;=0,0,ROUND(($Q203-N($S203))*MIN(IF($P203&gt;Settings!$B$3,0,(YEAR(Settings!$B$3)-YEAR($P203))*12+MONTH(Settings!$B$3)-MONTH($P203)+1),$T203)/$T203,2)),0))</f>
        <v/>
      </c>
      <c r="AD203" s="21">
        <f>IF($Q203="","",$Q203-N($AC203))</f>
        <v/>
      </c>
    </row>
    <row r="204">
      <c r="P204" s="18" t="n"/>
      <c r="Q204" s="19" t="n"/>
      <c r="S204" s="19" t="n"/>
      <c r="T204" s="20" t="n"/>
      <c r="Z204" s="18" t="n"/>
      <c r="AA204" s="18" t="n"/>
      <c r="AC204" s="21">
        <f>IF(OR($Q204="",$P204=""),"",IF($U204="Straight-line",IF(N($T204)&lt;=0,0,ROUND(($Q204-N($S204))*MIN(IF($P204&gt;Settings!$B$3,0,(YEAR(Settings!$B$3)-YEAR($P204))*12+MONTH(Settings!$B$3)-MONTH($P204)+1),$T204)/$T204,2)),0))</f>
        <v/>
      </c>
      <c r="AD204" s="21">
        <f>IF($Q204="","",$Q204-N($AC204))</f>
        <v/>
      </c>
    </row>
    <row r="205">
      <c r="P205" s="18" t="n"/>
      <c r="Q205" s="19" t="n"/>
      <c r="S205" s="19" t="n"/>
      <c r="T205" s="20" t="n"/>
      <c r="Z205" s="18" t="n"/>
      <c r="AA205" s="18" t="n"/>
      <c r="AC205" s="21">
        <f>IF(OR($Q205="",$P205=""),"",IF($U205="Straight-line",IF(N($T205)&lt;=0,0,ROUND(($Q205-N($S205))*MIN(IF($P205&gt;Settings!$B$3,0,(YEAR(Settings!$B$3)-YEAR($P205))*12+MONTH(Settings!$B$3)-MONTH($P205)+1),$T205)/$T205,2)),0))</f>
        <v/>
      </c>
      <c r="AD205" s="21">
        <f>IF($Q205="","",$Q205-N($AC205))</f>
        <v/>
      </c>
    </row>
    <row r="206">
      <c r="P206" s="18" t="n"/>
      <c r="Q206" s="19" t="n"/>
      <c r="S206" s="19" t="n"/>
      <c r="T206" s="20" t="n"/>
      <c r="Z206" s="18" t="n"/>
      <c r="AA206" s="18" t="n"/>
      <c r="AC206" s="21">
        <f>IF(OR($Q206="",$P206=""),"",IF($U206="Straight-line",IF(N($T206)&lt;=0,0,ROUND(($Q206-N($S206))*MIN(IF($P206&gt;Settings!$B$3,0,(YEAR(Settings!$B$3)-YEAR($P206))*12+MONTH(Settings!$B$3)-MONTH($P206)+1),$T206)/$T206,2)),0))</f>
        <v/>
      </c>
      <c r="AD206" s="21">
        <f>IF($Q206="","",$Q206-N($AC206))</f>
        <v/>
      </c>
    </row>
    <row r="207">
      <c r="P207" s="18" t="n"/>
      <c r="Q207" s="19" t="n"/>
      <c r="S207" s="19" t="n"/>
      <c r="T207" s="20" t="n"/>
      <c r="Z207" s="18" t="n"/>
      <c r="AA207" s="18" t="n"/>
      <c r="AC207" s="21">
        <f>IF(OR($Q207="",$P207=""),"",IF($U207="Straight-line",IF(N($T207)&lt;=0,0,ROUND(($Q207-N($S207))*MIN(IF($P207&gt;Settings!$B$3,0,(YEAR(Settings!$B$3)-YEAR($P207))*12+MONTH(Settings!$B$3)-MONTH($P207)+1),$T207)/$T207,2)),0))</f>
        <v/>
      </c>
      <c r="AD207" s="21">
        <f>IF($Q207="","",$Q207-N($AC207))</f>
        <v/>
      </c>
    </row>
    <row r="208">
      <c r="P208" s="18" t="n"/>
      <c r="Q208" s="19" t="n"/>
      <c r="S208" s="19" t="n"/>
      <c r="T208" s="20" t="n"/>
      <c r="Z208" s="18" t="n"/>
      <c r="AA208" s="18" t="n"/>
      <c r="AC208" s="21">
        <f>IF(OR($Q208="",$P208=""),"",IF($U208="Straight-line",IF(N($T208)&lt;=0,0,ROUND(($Q208-N($S208))*MIN(IF($P208&gt;Settings!$B$3,0,(YEAR(Settings!$B$3)-YEAR($P208))*12+MONTH(Settings!$B$3)-MONTH($P208)+1),$T208)/$T208,2)),0))</f>
        <v/>
      </c>
      <c r="AD208" s="21">
        <f>IF($Q208="","",$Q208-N($AC208))</f>
        <v/>
      </c>
    </row>
    <row r="209">
      <c r="P209" s="18" t="n"/>
      <c r="Q209" s="19" t="n"/>
      <c r="S209" s="19" t="n"/>
      <c r="T209" s="20" t="n"/>
      <c r="Z209" s="18" t="n"/>
      <c r="AA209" s="18" t="n"/>
      <c r="AC209" s="21">
        <f>IF(OR($Q209="",$P209=""),"",IF($U209="Straight-line",IF(N($T209)&lt;=0,0,ROUND(($Q209-N($S209))*MIN(IF($P209&gt;Settings!$B$3,0,(YEAR(Settings!$B$3)-YEAR($P209))*12+MONTH(Settings!$B$3)-MONTH($P209)+1),$T209)/$T209,2)),0))</f>
        <v/>
      </c>
      <c r="AD209" s="21">
        <f>IF($Q209="","",$Q209-N($AC209))</f>
        <v/>
      </c>
    </row>
    <row r="210">
      <c r="P210" s="18" t="n"/>
      <c r="Q210" s="19" t="n"/>
      <c r="S210" s="19" t="n"/>
      <c r="T210" s="20" t="n"/>
      <c r="Z210" s="18" t="n"/>
      <c r="AA210" s="18" t="n"/>
      <c r="AC210" s="21">
        <f>IF(OR($Q210="",$P210=""),"",IF($U210="Straight-line",IF(N($T210)&lt;=0,0,ROUND(($Q210-N($S210))*MIN(IF($P210&gt;Settings!$B$3,0,(YEAR(Settings!$B$3)-YEAR($P210))*12+MONTH(Settings!$B$3)-MONTH($P210)+1),$T210)/$T210,2)),0))</f>
        <v/>
      </c>
      <c r="AD210" s="21">
        <f>IF($Q210="","",$Q210-N($AC210))</f>
        <v/>
      </c>
    </row>
    <row r="211">
      <c r="P211" s="18" t="n"/>
      <c r="Q211" s="19" t="n"/>
      <c r="S211" s="19" t="n"/>
      <c r="T211" s="20" t="n"/>
      <c r="Z211" s="18" t="n"/>
      <c r="AA211" s="18" t="n"/>
      <c r="AC211" s="21">
        <f>IF(OR($Q211="",$P211=""),"",IF($U211="Straight-line",IF(N($T211)&lt;=0,0,ROUND(($Q211-N($S211))*MIN(IF($P211&gt;Settings!$B$3,0,(YEAR(Settings!$B$3)-YEAR($P211))*12+MONTH(Settings!$B$3)-MONTH($P211)+1),$T211)/$T211,2)),0))</f>
        <v/>
      </c>
      <c r="AD211" s="21">
        <f>IF($Q211="","",$Q211-N($AC211))</f>
        <v/>
      </c>
    </row>
    <row r="212">
      <c r="P212" s="18" t="n"/>
      <c r="Q212" s="19" t="n"/>
      <c r="S212" s="19" t="n"/>
      <c r="T212" s="20" t="n"/>
      <c r="Z212" s="18" t="n"/>
      <c r="AA212" s="18" t="n"/>
      <c r="AC212" s="21">
        <f>IF(OR($Q212="",$P212=""),"",IF($U212="Straight-line",IF(N($T212)&lt;=0,0,ROUND(($Q212-N($S212))*MIN(IF($P212&gt;Settings!$B$3,0,(YEAR(Settings!$B$3)-YEAR($P212))*12+MONTH(Settings!$B$3)-MONTH($P212)+1),$T212)/$T212,2)),0))</f>
        <v/>
      </c>
      <c r="AD212" s="21">
        <f>IF($Q212="","",$Q212-N($AC212))</f>
        <v/>
      </c>
    </row>
    <row r="213">
      <c r="P213" s="18" t="n"/>
      <c r="Q213" s="19" t="n"/>
      <c r="S213" s="19" t="n"/>
      <c r="T213" s="20" t="n"/>
      <c r="Z213" s="18" t="n"/>
      <c r="AA213" s="18" t="n"/>
      <c r="AC213" s="21">
        <f>IF(OR($Q213="",$P213=""),"",IF($U213="Straight-line",IF(N($T213)&lt;=0,0,ROUND(($Q213-N($S213))*MIN(IF($P213&gt;Settings!$B$3,0,(YEAR(Settings!$B$3)-YEAR($P213))*12+MONTH(Settings!$B$3)-MONTH($P213)+1),$T213)/$T213,2)),0))</f>
        <v/>
      </c>
      <c r="AD213" s="21">
        <f>IF($Q213="","",$Q213-N($AC213))</f>
        <v/>
      </c>
    </row>
    <row r="214">
      <c r="P214" s="18" t="n"/>
      <c r="Q214" s="19" t="n"/>
      <c r="S214" s="19" t="n"/>
      <c r="T214" s="20" t="n"/>
      <c r="Z214" s="18" t="n"/>
      <c r="AA214" s="18" t="n"/>
      <c r="AC214" s="21">
        <f>IF(OR($Q214="",$P214=""),"",IF($U214="Straight-line",IF(N($T214)&lt;=0,0,ROUND(($Q214-N($S214))*MIN(IF($P214&gt;Settings!$B$3,0,(YEAR(Settings!$B$3)-YEAR($P214))*12+MONTH(Settings!$B$3)-MONTH($P214)+1),$T214)/$T214,2)),0))</f>
        <v/>
      </c>
      <c r="AD214" s="21">
        <f>IF($Q214="","",$Q214-N($AC214))</f>
        <v/>
      </c>
    </row>
    <row r="215">
      <c r="P215" s="18" t="n"/>
      <c r="Q215" s="19" t="n"/>
      <c r="S215" s="19" t="n"/>
      <c r="T215" s="20" t="n"/>
      <c r="Z215" s="18" t="n"/>
      <c r="AA215" s="18" t="n"/>
      <c r="AC215" s="21">
        <f>IF(OR($Q215="",$P215=""),"",IF($U215="Straight-line",IF(N($T215)&lt;=0,0,ROUND(($Q215-N($S215))*MIN(IF($P215&gt;Settings!$B$3,0,(YEAR(Settings!$B$3)-YEAR($P215))*12+MONTH(Settings!$B$3)-MONTH($P215)+1),$T215)/$T215,2)),0))</f>
        <v/>
      </c>
      <c r="AD215" s="21">
        <f>IF($Q215="","",$Q215-N($AC215))</f>
        <v/>
      </c>
    </row>
    <row r="216">
      <c r="P216" s="18" t="n"/>
      <c r="Q216" s="19" t="n"/>
      <c r="S216" s="19" t="n"/>
      <c r="T216" s="20" t="n"/>
      <c r="Z216" s="18" t="n"/>
      <c r="AA216" s="18" t="n"/>
      <c r="AC216" s="21">
        <f>IF(OR($Q216="",$P216=""),"",IF($U216="Straight-line",IF(N($T216)&lt;=0,0,ROUND(($Q216-N($S216))*MIN(IF($P216&gt;Settings!$B$3,0,(YEAR(Settings!$B$3)-YEAR($P216))*12+MONTH(Settings!$B$3)-MONTH($P216)+1),$T216)/$T216,2)),0))</f>
        <v/>
      </c>
      <c r="AD216" s="21">
        <f>IF($Q216="","",$Q216-N($AC216))</f>
        <v/>
      </c>
    </row>
    <row r="217">
      <c r="P217" s="18" t="n"/>
      <c r="Q217" s="19" t="n"/>
      <c r="S217" s="19" t="n"/>
      <c r="T217" s="20" t="n"/>
      <c r="Z217" s="18" t="n"/>
      <c r="AA217" s="18" t="n"/>
      <c r="AC217" s="21">
        <f>IF(OR($Q217="",$P217=""),"",IF($U217="Straight-line",IF(N($T217)&lt;=0,0,ROUND(($Q217-N($S217))*MIN(IF($P217&gt;Settings!$B$3,0,(YEAR(Settings!$B$3)-YEAR($P217))*12+MONTH(Settings!$B$3)-MONTH($P217)+1),$T217)/$T217,2)),0))</f>
        <v/>
      </c>
      <c r="AD217" s="21">
        <f>IF($Q217="","",$Q217-N($AC217))</f>
        <v/>
      </c>
    </row>
    <row r="218">
      <c r="P218" s="18" t="n"/>
      <c r="Q218" s="19" t="n"/>
      <c r="S218" s="19" t="n"/>
      <c r="T218" s="20" t="n"/>
      <c r="Z218" s="18" t="n"/>
      <c r="AA218" s="18" t="n"/>
      <c r="AC218" s="21">
        <f>IF(OR($Q218="",$P218=""),"",IF($U218="Straight-line",IF(N($T218)&lt;=0,0,ROUND(($Q218-N($S218))*MIN(IF($P218&gt;Settings!$B$3,0,(YEAR(Settings!$B$3)-YEAR($P218))*12+MONTH(Settings!$B$3)-MONTH($P218)+1),$T218)/$T218,2)),0))</f>
        <v/>
      </c>
      <c r="AD218" s="21">
        <f>IF($Q218="","",$Q218-N($AC218))</f>
        <v/>
      </c>
    </row>
    <row r="219">
      <c r="P219" s="18" t="n"/>
      <c r="Q219" s="19" t="n"/>
      <c r="S219" s="19" t="n"/>
      <c r="T219" s="20" t="n"/>
      <c r="Z219" s="18" t="n"/>
      <c r="AA219" s="18" t="n"/>
      <c r="AC219" s="21">
        <f>IF(OR($Q219="",$P219=""),"",IF($U219="Straight-line",IF(N($T219)&lt;=0,0,ROUND(($Q219-N($S219))*MIN(IF($P219&gt;Settings!$B$3,0,(YEAR(Settings!$B$3)-YEAR($P219))*12+MONTH(Settings!$B$3)-MONTH($P219)+1),$T219)/$T219,2)),0))</f>
        <v/>
      </c>
      <c r="AD219" s="21">
        <f>IF($Q219="","",$Q219-N($AC219))</f>
        <v/>
      </c>
    </row>
    <row r="220">
      <c r="P220" s="18" t="n"/>
      <c r="Q220" s="19" t="n"/>
      <c r="S220" s="19" t="n"/>
      <c r="T220" s="20" t="n"/>
      <c r="Z220" s="18" t="n"/>
      <c r="AA220" s="18" t="n"/>
      <c r="AC220" s="21">
        <f>IF(OR($Q220="",$P220=""),"",IF($U220="Straight-line",IF(N($T220)&lt;=0,0,ROUND(($Q220-N($S220))*MIN(IF($P220&gt;Settings!$B$3,0,(YEAR(Settings!$B$3)-YEAR($P220))*12+MONTH(Settings!$B$3)-MONTH($P220)+1),$T220)/$T220,2)),0))</f>
        <v/>
      </c>
      <c r="AD220" s="21">
        <f>IF($Q220="","",$Q220-N($AC220))</f>
        <v/>
      </c>
    </row>
    <row r="221">
      <c r="P221" s="18" t="n"/>
      <c r="Q221" s="19" t="n"/>
      <c r="S221" s="19" t="n"/>
      <c r="T221" s="20" t="n"/>
      <c r="Z221" s="18" t="n"/>
      <c r="AA221" s="18" t="n"/>
      <c r="AC221" s="21">
        <f>IF(OR($Q221="",$P221=""),"",IF($U221="Straight-line",IF(N($T221)&lt;=0,0,ROUND(($Q221-N($S221))*MIN(IF($P221&gt;Settings!$B$3,0,(YEAR(Settings!$B$3)-YEAR($P221))*12+MONTH(Settings!$B$3)-MONTH($P221)+1),$T221)/$T221,2)),0))</f>
        <v/>
      </c>
      <c r="AD221" s="21">
        <f>IF($Q221="","",$Q221-N($AC221))</f>
        <v/>
      </c>
    </row>
    <row r="222">
      <c r="P222" s="18" t="n"/>
      <c r="Q222" s="19" t="n"/>
      <c r="S222" s="19" t="n"/>
      <c r="T222" s="20" t="n"/>
      <c r="Z222" s="18" t="n"/>
      <c r="AA222" s="18" t="n"/>
      <c r="AC222" s="21">
        <f>IF(OR($Q222="",$P222=""),"",IF($U222="Straight-line",IF(N($T222)&lt;=0,0,ROUND(($Q222-N($S222))*MIN(IF($P222&gt;Settings!$B$3,0,(YEAR(Settings!$B$3)-YEAR($P222))*12+MONTH(Settings!$B$3)-MONTH($P222)+1),$T222)/$T222,2)),0))</f>
        <v/>
      </c>
      <c r="AD222" s="21">
        <f>IF($Q222="","",$Q222-N($AC222))</f>
        <v/>
      </c>
    </row>
    <row r="223">
      <c r="P223" s="18" t="n"/>
      <c r="Q223" s="19" t="n"/>
      <c r="S223" s="19" t="n"/>
      <c r="T223" s="20" t="n"/>
      <c r="Z223" s="18" t="n"/>
      <c r="AA223" s="18" t="n"/>
      <c r="AC223" s="21">
        <f>IF(OR($Q223="",$P223=""),"",IF($U223="Straight-line",IF(N($T223)&lt;=0,0,ROUND(($Q223-N($S223))*MIN(IF($P223&gt;Settings!$B$3,0,(YEAR(Settings!$B$3)-YEAR($P223))*12+MONTH(Settings!$B$3)-MONTH($P223)+1),$T223)/$T223,2)),0))</f>
        <v/>
      </c>
      <c r="AD223" s="21">
        <f>IF($Q223="","",$Q223-N($AC223))</f>
        <v/>
      </c>
    </row>
    <row r="224">
      <c r="P224" s="18" t="n"/>
      <c r="Q224" s="19" t="n"/>
      <c r="S224" s="19" t="n"/>
      <c r="T224" s="20" t="n"/>
      <c r="Z224" s="18" t="n"/>
      <c r="AA224" s="18" t="n"/>
      <c r="AC224" s="21">
        <f>IF(OR($Q224="",$P224=""),"",IF($U224="Straight-line",IF(N($T224)&lt;=0,0,ROUND(($Q224-N($S224))*MIN(IF($P224&gt;Settings!$B$3,0,(YEAR(Settings!$B$3)-YEAR($P224))*12+MONTH(Settings!$B$3)-MONTH($P224)+1),$T224)/$T224,2)),0))</f>
        <v/>
      </c>
      <c r="AD224" s="21">
        <f>IF($Q224="","",$Q224-N($AC224))</f>
        <v/>
      </c>
    </row>
    <row r="225">
      <c r="P225" s="18" t="n"/>
      <c r="Q225" s="19" t="n"/>
      <c r="S225" s="19" t="n"/>
      <c r="T225" s="20" t="n"/>
      <c r="Z225" s="18" t="n"/>
      <c r="AA225" s="18" t="n"/>
      <c r="AC225" s="21">
        <f>IF(OR($Q225="",$P225=""),"",IF($U225="Straight-line",IF(N($T225)&lt;=0,0,ROUND(($Q225-N($S225))*MIN(IF($P225&gt;Settings!$B$3,0,(YEAR(Settings!$B$3)-YEAR($P225))*12+MONTH(Settings!$B$3)-MONTH($P225)+1),$T225)/$T225,2)),0))</f>
        <v/>
      </c>
      <c r="AD225" s="21">
        <f>IF($Q225="","",$Q225-N($AC225))</f>
        <v/>
      </c>
    </row>
    <row r="226">
      <c r="P226" s="18" t="n"/>
      <c r="Q226" s="19" t="n"/>
      <c r="S226" s="19" t="n"/>
      <c r="T226" s="20" t="n"/>
      <c r="Z226" s="18" t="n"/>
      <c r="AA226" s="18" t="n"/>
      <c r="AC226" s="21">
        <f>IF(OR($Q226="",$P226=""),"",IF($U226="Straight-line",IF(N($T226)&lt;=0,0,ROUND(($Q226-N($S226))*MIN(IF($P226&gt;Settings!$B$3,0,(YEAR(Settings!$B$3)-YEAR($P226))*12+MONTH(Settings!$B$3)-MONTH($P226)+1),$T226)/$T226,2)),0))</f>
        <v/>
      </c>
      <c r="AD226" s="21">
        <f>IF($Q226="","",$Q226-N($AC226))</f>
        <v/>
      </c>
    </row>
    <row r="227">
      <c r="P227" s="18" t="n"/>
      <c r="Q227" s="19" t="n"/>
      <c r="S227" s="19" t="n"/>
      <c r="T227" s="20" t="n"/>
      <c r="Z227" s="18" t="n"/>
      <c r="AA227" s="18" t="n"/>
      <c r="AC227" s="21">
        <f>IF(OR($Q227="",$P227=""),"",IF($U227="Straight-line",IF(N($T227)&lt;=0,0,ROUND(($Q227-N($S227))*MIN(IF($P227&gt;Settings!$B$3,0,(YEAR(Settings!$B$3)-YEAR($P227))*12+MONTH(Settings!$B$3)-MONTH($P227)+1),$T227)/$T227,2)),0))</f>
        <v/>
      </c>
      <c r="AD227" s="21">
        <f>IF($Q227="","",$Q227-N($AC227))</f>
        <v/>
      </c>
    </row>
    <row r="228">
      <c r="P228" s="18" t="n"/>
      <c r="Q228" s="19" t="n"/>
      <c r="S228" s="19" t="n"/>
      <c r="T228" s="20" t="n"/>
      <c r="Z228" s="18" t="n"/>
      <c r="AA228" s="18" t="n"/>
      <c r="AC228" s="21">
        <f>IF(OR($Q228="",$P228=""),"",IF($U228="Straight-line",IF(N($T228)&lt;=0,0,ROUND(($Q228-N($S228))*MIN(IF($P228&gt;Settings!$B$3,0,(YEAR(Settings!$B$3)-YEAR($P228))*12+MONTH(Settings!$B$3)-MONTH($P228)+1),$T228)/$T228,2)),0))</f>
        <v/>
      </c>
      <c r="AD228" s="21">
        <f>IF($Q228="","",$Q228-N($AC228))</f>
        <v/>
      </c>
    </row>
    <row r="229">
      <c r="P229" s="18" t="n"/>
      <c r="Q229" s="19" t="n"/>
      <c r="S229" s="19" t="n"/>
      <c r="T229" s="20" t="n"/>
      <c r="Z229" s="18" t="n"/>
      <c r="AA229" s="18" t="n"/>
      <c r="AC229" s="21">
        <f>IF(OR($Q229="",$P229=""),"",IF($U229="Straight-line",IF(N($T229)&lt;=0,0,ROUND(($Q229-N($S229))*MIN(IF($P229&gt;Settings!$B$3,0,(YEAR(Settings!$B$3)-YEAR($P229))*12+MONTH(Settings!$B$3)-MONTH($P229)+1),$T229)/$T229,2)),0))</f>
        <v/>
      </c>
      <c r="AD229" s="21">
        <f>IF($Q229="","",$Q229-N($AC229))</f>
        <v/>
      </c>
    </row>
    <row r="230">
      <c r="P230" s="18" t="n"/>
      <c r="Q230" s="19" t="n"/>
      <c r="S230" s="19" t="n"/>
      <c r="T230" s="20" t="n"/>
      <c r="Z230" s="18" t="n"/>
      <c r="AA230" s="18" t="n"/>
      <c r="AC230" s="21">
        <f>IF(OR($Q230="",$P230=""),"",IF($U230="Straight-line",IF(N($T230)&lt;=0,0,ROUND(($Q230-N($S230))*MIN(IF($P230&gt;Settings!$B$3,0,(YEAR(Settings!$B$3)-YEAR($P230))*12+MONTH(Settings!$B$3)-MONTH($P230)+1),$T230)/$T230,2)),0))</f>
        <v/>
      </c>
      <c r="AD230" s="21">
        <f>IF($Q230="","",$Q230-N($AC230))</f>
        <v/>
      </c>
    </row>
    <row r="231">
      <c r="P231" s="18" t="n"/>
      <c r="Q231" s="19" t="n"/>
      <c r="S231" s="19" t="n"/>
      <c r="T231" s="20" t="n"/>
      <c r="Z231" s="18" t="n"/>
      <c r="AA231" s="18" t="n"/>
      <c r="AC231" s="21">
        <f>IF(OR($Q231="",$P231=""),"",IF($U231="Straight-line",IF(N($T231)&lt;=0,0,ROUND(($Q231-N($S231))*MIN(IF($P231&gt;Settings!$B$3,0,(YEAR(Settings!$B$3)-YEAR($P231))*12+MONTH(Settings!$B$3)-MONTH($P231)+1),$T231)/$T231,2)),0))</f>
        <v/>
      </c>
      <c r="AD231" s="21">
        <f>IF($Q231="","",$Q231-N($AC231))</f>
        <v/>
      </c>
    </row>
    <row r="232">
      <c r="P232" s="18" t="n"/>
      <c r="Q232" s="19" t="n"/>
      <c r="S232" s="19" t="n"/>
      <c r="T232" s="20" t="n"/>
      <c r="Z232" s="18" t="n"/>
      <c r="AA232" s="18" t="n"/>
      <c r="AC232" s="21">
        <f>IF(OR($Q232="",$P232=""),"",IF($U232="Straight-line",IF(N($T232)&lt;=0,0,ROUND(($Q232-N($S232))*MIN(IF($P232&gt;Settings!$B$3,0,(YEAR(Settings!$B$3)-YEAR($P232))*12+MONTH(Settings!$B$3)-MONTH($P232)+1),$T232)/$T232,2)),0))</f>
        <v/>
      </c>
      <c r="AD232" s="21">
        <f>IF($Q232="","",$Q232-N($AC232))</f>
        <v/>
      </c>
    </row>
    <row r="233">
      <c r="P233" s="18" t="n"/>
      <c r="Q233" s="19" t="n"/>
      <c r="S233" s="19" t="n"/>
      <c r="T233" s="20" t="n"/>
      <c r="Z233" s="18" t="n"/>
      <c r="AA233" s="18" t="n"/>
      <c r="AC233" s="21">
        <f>IF(OR($Q233="",$P233=""),"",IF($U233="Straight-line",IF(N($T233)&lt;=0,0,ROUND(($Q233-N($S233))*MIN(IF($P233&gt;Settings!$B$3,0,(YEAR(Settings!$B$3)-YEAR($P233))*12+MONTH(Settings!$B$3)-MONTH($P233)+1),$T233)/$T233,2)),0))</f>
        <v/>
      </c>
      <c r="AD233" s="21">
        <f>IF($Q233="","",$Q233-N($AC233))</f>
        <v/>
      </c>
    </row>
    <row r="234">
      <c r="P234" s="18" t="n"/>
      <c r="Q234" s="19" t="n"/>
      <c r="S234" s="19" t="n"/>
      <c r="T234" s="20" t="n"/>
      <c r="Z234" s="18" t="n"/>
      <c r="AA234" s="18" t="n"/>
      <c r="AC234" s="21">
        <f>IF(OR($Q234="",$P234=""),"",IF($U234="Straight-line",IF(N($T234)&lt;=0,0,ROUND(($Q234-N($S234))*MIN(IF($P234&gt;Settings!$B$3,0,(YEAR(Settings!$B$3)-YEAR($P234))*12+MONTH(Settings!$B$3)-MONTH($P234)+1),$T234)/$T234,2)),0))</f>
        <v/>
      </c>
      <c r="AD234" s="21">
        <f>IF($Q234="","",$Q234-N($AC234))</f>
        <v/>
      </c>
    </row>
    <row r="235">
      <c r="P235" s="18" t="n"/>
      <c r="Q235" s="19" t="n"/>
      <c r="S235" s="19" t="n"/>
      <c r="T235" s="20" t="n"/>
      <c r="Z235" s="18" t="n"/>
      <c r="AA235" s="18" t="n"/>
      <c r="AC235" s="21">
        <f>IF(OR($Q235="",$P235=""),"",IF($U235="Straight-line",IF(N($T235)&lt;=0,0,ROUND(($Q235-N($S235))*MIN(IF($P235&gt;Settings!$B$3,0,(YEAR(Settings!$B$3)-YEAR($P235))*12+MONTH(Settings!$B$3)-MONTH($P235)+1),$T235)/$T235,2)),0))</f>
        <v/>
      </c>
      <c r="AD235" s="21">
        <f>IF($Q235="","",$Q235-N($AC235))</f>
        <v/>
      </c>
    </row>
    <row r="236">
      <c r="P236" s="18" t="n"/>
      <c r="Q236" s="19" t="n"/>
      <c r="S236" s="19" t="n"/>
      <c r="T236" s="20" t="n"/>
      <c r="Z236" s="18" t="n"/>
      <c r="AA236" s="18" t="n"/>
      <c r="AC236" s="21">
        <f>IF(OR($Q236="",$P236=""),"",IF($U236="Straight-line",IF(N($T236)&lt;=0,0,ROUND(($Q236-N($S236))*MIN(IF($P236&gt;Settings!$B$3,0,(YEAR(Settings!$B$3)-YEAR($P236))*12+MONTH(Settings!$B$3)-MONTH($P236)+1),$T236)/$T236,2)),0))</f>
        <v/>
      </c>
      <c r="AD236" s="21">
        <f>IF($Q236="","",$Q236-N($AC236))</f>
        <v/>
      </c>
    </row>
    <row r="237">
      <c r="P237" s="18" t="n"/>
      <c r="Q237" s="19" t="n"/>
      <c r="S237" s="19" t="n"/>
      <c r="T237" s="20" t="n"/>
      <c r="Z237" s="18" t="n"/>
      <c r="AA237" s="18" t="n"/>
      <c r="AC237" s="21">
        <f>IF(OR($Q237="",$P237=""),"",IF($U237="Straight-line",IF(N($T237)&lt;=0,0,ROUND(($Q237-N($S237))*MIN(IF($P237&gt;Settings!$B$3,0,(YEAR(Settings!$B$3)-YEAR($P237))*12+MONTH(Settings!$B$3)-MONTH($P237)+1),$T237)/$T237,2)),0))</f>
        <v/>
      </c>
      <c r="AD237" s="21">
        <f>IF($Q237="","",$Q237-N($AC237))</f>
        <v/>
      </c>
    </row>
    <row r="238">
      <c r="P238" s="18" t="n"/>
      <c r="Q238" s="19" t="n"/>
      <c r="S238" s="19" t="n"/>
      <c r="T238" s="20" t="n"/>
      <c r="Z238" s="18" t="n"/>
      <c r="AA238" s="18" t="n"/>
      <c r="AC238" s="21">
        <f>IF(OR($Q238="",$P238=""),"",IF($U238="Straight-line",IF(N($T238)&lt;=0,0,ROUND(($Q238-N($S238))*MIN(IF($P238&gt;Settings!$B$3,0,(YEAR(Settings!$B$3)-YEAR($P238))*12+MONTH(Settings!$B$3)-MONTH($P238)+1),$T238)/$T238,2)),0))</f>
        <v/>
      </c>
      <c r="AD238" s="21">
        <f>IF($Q238="","",$Q238-N($AC238))</f>
        <v/>
      </c>
    </row>
    <row r="239">
      <c r="P239" s="18" t="n"/>
      <c r="Q239" s="19" t="n"/>
      <c r="S239" s="19" t="n"/>
      <c r="T239" s="20" t="n"/>
      <c r="Z239" s="18" t="n"/>
      <c r="AA239" s="18" t="n"/>
      <c r="AC239" s="21">
        <f>IF(OR($Q239="",$P239=""),"",IF($U239="Straight-line",IF(N($T239)&lt;=0,0,ROUND(($Q239-N($S239))*MIN(IF($P239&gt;Settings!$B$3,0,(YEAR(Settings!$B$3)-YEAR($P239))*12+MONTH(Settings!$B$3)-MONTH($P239)+1),$T239)/$T239,2)),0))</f>
        <v/>
      </c>
      <c r="AD239" s="21">
        <f>IF($Q239="","",$Q239-N($AC239))</f>
        <v/>
      </c>
    </row>
    <row r="240">
      <c r="P240" s="18" t="n"/>
      <c r="Q240" s="19" t="n"/>
      <c r="S240" s="19" t="n"/>
      <c r="T240" s="20" t="n"/>
      <c r="Z240" s="18" t="n"/>
      <c r="AA240" s="18" t="n"/>
      <c r="AC240" s="21">
        <f>IF(OR($Q240="",$P240=""),"",IF($U240="Straight-line",IF(N($T240)&lt;=0,0,ROUND(($Q240-N($S240))*MIN(IF($P240&gt;Settings!$B$3,0,(YEAR(Settings!$B$3)-YEAR($P240))*12+MONTH(Settings!$B$3)-MONTH($P240)+1),$T240)/$T240,2)),0))</f>
        <v/>
      </c>
      <c r="AD240" s="21">
        <f>IF($Q240="","",$Q240-N($AC240))</f>
        <v/>
      </c>
    </row>
    <row r="241">
      <c r="P241" s="18" t="n"/>
      <c r="Q241" s="19" t="n"/>
      <c r="S241" s="19" t="n"/>
      <c r="T241" s="20" t="n"/>
      <c r="Z241" s="18" t="n"/>
      <c r="AA241" s="18" t="n"/>
      <c r="AC241" s="21">
        <f>IF(OR($Q241="",$P241=""),"",IF($U241="Straight-line",IF(N($T241)&lt;=0,0,ROUND(($Q241-N($S241))*MIN(IF($P241&gt;Settings!$B$3,0,(YEAR(Settings!$B$3)-YEAR($P241))*12+MONTH(Settings!$B$3)-MONTH($P241)+1),$T241)/$T241,2)),0))</f>
        <v/>
      </c>
      <c r="AD241" s="21">
        <f>IF($Q241="","",$Q241-N($AC241))</f>
        <v/>
      </c>
    </row>
    <row r="242">
      <c r="P242" s="18" t="n"/>
      <c r="Q242" s="19" t="n"/>
      <c r="S242" s="19" t="n"/>
      <c r="T242" s="20" t="n"/>
      <c r="Z242" s="18" t="n"/>
      <c r="AA242" s="18" t="n"/>
      <c r="AC242" s="21">
        <f>IF(OR($Q242="",$P242=""),"",IF($U242="Straight-line",IF(N($T242)&lt;=0,0,ROUND(($Q242-N($S242))*MIN(IF($P242&gt;Settings!$B$3,0,(YEAR(Settings!$B$3)-YEAR($P242))*12+MONTH(Settings!$B$3)-MONTH($P242)+1),$T242)/$T242,2)),0))</f>
        <v/>
      </c>
      <c r="AD242" s="21">
        <f>IF($Q242="","",$Q242-N($AC242))</f>
        <v/>
      </c>
    </row>
    <row r="243">
      <c r="P243" s="18" t="n"/>
      <c r="Q243" s="19" t="n"/>
      <c r="S243" s="19" t="n"/>
      <c r="T243" s="20" t="n"/>
      <c r="Z243" s="18" t="n"/>
      <c r="AA243" s="18" t="n"/>
      <c r="AC243" s="21">
        <f>IF(OR($Q243="",$P243=""),"",IF($U243="Straight-line",IF(N($T243)&lt;=0,0,ROUND(($Q243-N($S243))*MIN(IF($P243&gt;Settings!$B$3,0,(YEAR(Settings!$B$3)-YEAR($P243))*12+MONTH(Settings!$B$3)-MONTH($P243)+1),$T243)/$T243,2)),0))</f>
        <v/>
      </c>
      <c r="AD243" s="21">
        <f>IF($Q243="","",$Q243-N($AC243))</f>
        <v/>
      </c>
    </row>
    <row r="244">
      <c r="P244" s="18" t="n"/>
      <c r="Q244" s="19" t="n"/>
      <c r="S244" s="19" t="n"/>
      <c r="T244" s="20" t="n"/>
      <c r="Z244" s="18" t="n"/>
      <c r="AA244" s="18" t="n"/>
      <c r="AC244" s="21">
        <f>IF(OR($Q244="",$P244=""),"",IF($U244="Straight-line",IF(N($T244)&lt;=0,0,ROUND(($Q244-N($S244))*MIN(IF($P244&gt;Settings!$B$3,0,(YEAR(Settings!$B$3)-YEAR($P244))*12+MONTH(Settings!$B$3)-MONTH($P244)+1),$T244)/$T244,2)),0))</f>
        <v/>
      </c>
      <c r="AD244" s="21">
        <f>IF($Q244="","",$Q244-N($AC244))</f>
        <v/>
      </c>
    </row>
    <row r="245">
      <c r="P245" s="18" t="n"/>
      <c r="Q245" s="19" t="n"/>
      <c r="S245" s="19" t="n"/>
      <c r="T245" s="20" t="n"/>
      <c r="Z245" s="18" t="n"/>
      <c r="AA245" s="18" t="n"/>
      <c r="AC245" s="21">
        <f>IF(OR($Q245="",$P245=""),"",IF($U245="Straight-line",IF(N($T245)&lt;=0,0,ROUND(($Q245-N($S245))*MIN(IF($P245&gt;Settings!$B$3,0,(YEAR(Settings!$B$3)-YEAR($P245))*12+MONTH(Settings!$B$3)-MONTH($P245)+1),$T245)/$T245,2)),0))</f>
        <v/>
      </c>
      <c r="AD245" s="21">
        <f>IF($Q245="","",$Q245-N($AC245))</f>
        <v/>
      </c>
    </row>
    <row r="246">
      <c r="P246" s="18" t="n"/>
      <c r="Q246" s="19" t="n"/>
      <c r="S246" s="19" t="n"/>
      <c r="T246" s="20" t="n"/>
      <c r="Z246" s="18" t="n"/>
      <c r="AA246" s="18" t="n"/>
      <c r="AC246" s="21">
        <f>IF(OR($Q246="",$P246=""),"",IF($U246="Straight-line",IF(N($T246)&lt;=0,0,ROUND(($Q246-N($S246))*MIN(IF($P246&gt;Settings!$B$3,0,(YEAR(Settings!$B$3)-YEAR($P246))*12+MONTH(Settings!$B$3)-MONTH($P246)+1),$T246)/$T246,2)),0))</f>
        <v/>
      </c>
      <c r="AD246" s="21">
        <f>IF($Q246="","",$Q246-N($AC246))</f>
        <v/>
      </c>
    </row>
    <row r="247">
      <c r="P247" s="18" t="n"/>
      <c r="Q247" s="19" t="n"/>
      <c r="S247" s="19" t="n"/>
      <c r="T247" s="20" t="n"/>
      <c r="Z247" s="18" t="n"/>
      <c r="AA247" s="18" t="n"/>
      <c r="AC247" s="21">
        <f>IF(OR($Q247="",$P247=""),"",IF($U247="Straight-line",IF(N($T247)&lt;=0,0,ROUND(($Q247-N($S247))*MIN(IF($P247&gt;Settings!$B$3,0,(YEAR(Settings!$B$3)-YEAR($P247))*12+MONTH(Settings!$B$3)-MONTH($P247)+1),$T247)/$T247,2)),0))</f>
        <v/>
      </c>
      <c r="AD247" s="21">
        <f>IF($Q247="","",$Q247-N($AC247))</f>
        <v/>
      </c>
    </row>
    <row r="248">
      <c r="P248" s="18" t="n"/>
      <c r="Q248" s="19" t="n"/>
      <c r="S248" s="19" t="n"/>
      <c r="T248" s="20" t="n"/>
      <c r="Z248" s="18" t="n"/>
      <c r="AA248" s="18" t="n"/>
      <c r="AC248" s="21">
        <f>IF(OR($Q248="",$P248=""),"",IF($U248="Straight-line",IF(N($T248)&lt;=0,0,ROUND(($Q248-N($S248))*MIN(IF($P248&gt;Settings!$B$3,0,(YEAR(Settings!$B$3)-YEAR($P248))*12+MONTH(Settings!$B$3)-MONTH($P248)+1),$T248)/$T248,2)),0))</f>
        <v/>
      </c>
      <c r="AD248" s="21">
        <f>IF($Q248="","",$Q248-N($AC248))</f>
        <v/>
      </c>
    </row>
    <row r="249">
      <c r="P249" s="18" t="n"/>
      <c r="Q249" s="19" t="n"/>
      <c r="S249" s="19" t="n"/>
      <c r="T249" s="20" t="n"/>
      <c r="Z249" s="18" t="n"/>
      <c r="AA249" s="18" t="n"/>
      <c r="AC249" s="21">
        <f>IF(OR($Q249="",$P249=""),"",IF($U249="Straight-line",IF(N($T249)&lt;=0,0,ROUND(($Q249-N($S249))*MIN(IF($P249&gt;Settings!$B$3,0,(YEAR(Settings!$B$3)-YEAR($P249))*12+MONTH(Settings!$B$3)-MONTH($P249)+1),$T249)/$T249,2)),0))</f>
        <v/>
      </c>
      <c r="AD249" s="21">
        <f>IF($Q249="","",$Q249-N($AC249))</f>
        <v/>
      </c>
    </row>
    <row r="250">
      <c r="P250" s="18" t="n"/>
      <c r="Q250" s="19" t="n"/>
      <c r="S250" s="19" t="n"/>
      <c r="T250" s="20" t="n"/>
      <c r="Z250" s="18" t="n"/>
      <c r="AA250" s="18" t="n"/>
      <c r="AC250" s="21">
        <f>IF(OR($Q250="",$P250=""),"",IF($U250="Straight-line",IF(N($T250)&lt;=0,0,ROUND(($Q250-N($S250))*MIN(IF($P250&gt;Settings!$B$3,0,(YEAR(Settings!$B$3)-YEAR($P250))*12+MONTH(Settings!$B$3)-MONTH($P250)+1),$T250)/$T250,2)),0))</f>
        <v/>
      </c>
      <c r="AD250" s="21">
        <f>IF($Q250="","",$Q250-N($AC250))</f>
        <v/>
      </c>
    </row>
    <row r="251">
      <c r="P251" s="18" t="n"/>
      <c r="Q251" s="19" t="n"/>
      <c r="S251" s="19" t="n"/>
      <c r="T251" s="20" t="n"/>
      <c r="Z251" s="18" t="n"/>
      <c r="AA251" s="18" t="n"/>
      <c r="AC251" s="21">
        <f>IF(OR($Q251="",$P251=""),"",IF($U251="Straight-line",IF(N($T251)&lt;=0,0,ROUND(($Q251-N($S251))*MIN(IF($P251&gt;Settings!$B$3,0,(YEAR(Settings!$B$3)-YEAR($P251))*12+MONTH(Settings!$B$3)-MONTH($P251)+1),$T251)/$T251,2)),0))</f>
        <v/>
      </c>
      <c r="AD251" s="21">
        <f>IF($Q251="","",$Q251-N($AC251))</f>
        <v/>
      </c>
    </row>
    <row r="252">
      <c r="P252" s="18" t="n"/>
      <c r="Q252" s="19" t="n"/>
      <c r="S252" s="19" t="n"/>
      <c r="T252" s="20" t="n"/>
      <c r="Z252" s="18" t="n"/>
      <c r="AA252" s="18" t="n"/>
      <c r="AC252" s="21">
        <f>IF(OR($Q252="",$P252=""),"",IF($U252="Straight-line",IF(N($T252)&lt;=0,0,ROUND(($Q252-N($S252))*MIN(IF($P252&gt;Settings!$B$3,0,(YEAR(Settings!$B$3)-YEAR($P252))*12+MONTH(Settings!$B$3)-MONTH($P252)+1),$T252)/$T252,2)),0))</f>
        <v/>
      </c>
      <c r="AD252" s="21">
        <f>IF($Q252="","",$Q252-N($AC252))</f>
        <v/>
      </c>
    </row>
    <row r="253">
      <c r="P253" s="18" t="n"/>
      <c r="Q253" s="19" t="n"/>
      <c r="S253" s="19" t="n"/>
      <c r="T253" s="20" t="n"/>
      <c r="Z253" s="18" t="n"/>
      <c r="AA253" s="18" t="n"/>
      <c r="AC253" s="21">
        <f>IF(OR($Q253="",$P253=""),"",IF($U253="Straight-line",IF(N($T253)&lt;=0,0,ROUND(($Q253-N($S253))*MIN(IF($P253&gt;Settings!$B$3,0,(YEAR(Settings!$B$3)-YEAR($P253))*12+MONTH(Settings!$B$3)-MONTH($P253)+1),$T253)/$T253,2)),0))</f>
        <v/>
      </c>
      <c r="AD253" s="21">
        <f>IF($Q253="","",$Q253-N($AC253))</f>
        <v/>
      </c>
    </row>
    <row r="254">
      <c r="P254" s="18" t="n"/>
      <c r="Q254" s="19" t="n"/>
      <c r="S254" s="19" t="n"/>
      <c r="T254" s="20" t="n"/>
      <c r="Z254" s="18" t="n"/>
      <c r="AA254" s="18" t="n"/>
      <c r="AC254" s="21">
        <f>IF(OR($Q254="",$P254=""),"",IF($U254="Straight-line",IF(N($T254)&lt;=0,0,ROUND(($Q254-N($S254))*MIN(IF($P254&gt;Settings!$B$3,0,(YEAR(Settings!$B$3)-YEAR($P254))*12+MONTH(Settings!$B$3)-MONTH($P254)+1),$T254)/$T254,2)),0))</f>
        <v/>
      </c>
      <c r="AD254" s="21">
        <f>IF($Q254="","",$Q254-N($AC254))</f>
        <v/>
      </c>
    </row>
    <row r="255">
      <c r="P255" s="18" t="n"/>
      <c r="Q255" s="19" t="n"/>
      <c r="S255" s="19" t="n"/>
      <c r="T255" s="20" t="n"/>
      <c r="Z255" s="18" t="n"/>
      <c r="AA255" s="18" t="n"/>
      <c r="AC255" s="21">
        <f>IF(OR($Q255="",$P255=""),"",IF($U255="Straight-line",IF(N($T255)&lt;=0,0,ROUND(($Q255-N($S255))*MIN(IF($P255&gt;Settings!$B$3,0,(YEAR(Settings!$B$3)-YEAR($P255))*12+MONTH(Settings!$B$3)-MONTH($P255)+1),$T255)/$T255,2)),0))</f>
        <v/>
      </c>
      <c r="AD255" s="21">
        <f>IF($Q255="","",$Q255-N($AC255))</f>
        <v/>
      </c>
    </row>
    <row r="256">
      <c r="P256" s="18" t="n"/>
      <c r="Q256" s="19" t="n"/>
      <c r="S256" s="19" t="n"/>
      <c r="T256" s="20" t="n"/>
      <c r="Z256" s="18" t="n"/>
      <c r="AA256" s="18" t="n"/>
      <c r="AC256" s="21">
        <f>IF(OR($Q256="",$P256=""),"",IF($U256="Straight-line",IF(N($T256)&lt;=0,0,ROUND(($Q256-N($S256))*MIN(IF($P256&gt;Settings!$B$3,0,(YEAR(Settings!$B$3)-YEAR($P256))*12+MONTH(Settings!$B$3)-MONTH($P256)+1),$T256)/$T256,2)),0))</f>
        <v/>
      </c>
      <c r="AD256" s="21">
        <f>IF($Q256="","",$Q256-N($AC256))</f>
        <v/>
      </c>
    </row>
    <row r="257">
      <c r="P257" s="18" t="n"/>
      <c r="Q257" s="19" t="n"/>
      <c r="S257" s="19" t="n"/>
      <c r="T257" s="20" t="n"/>
      <c r="Z257" s="18" t="n"/>
      <c r="AA257" s="18" t="n"/>
      <c r="AC257" s="21">
        <f>IF(OR($Q257="",$P257=""),"",IF($U257="Straight-line",IF(N($T257)&lt;=0,0,ROUND(($Q257-N($S257))*MIN(IF($P257&gt;Settings!$B$3,0,(YEAR(Settings!$B$3)-YEAR($P257))*12+MONTH(Settings!$B$3)-MONTH($P257)+1),$T257)/$T257,2)),0))</f>
        <v/>
      </c>
      <c r="AD257" s="21">
        <f>IF($Q257="","",$Q257-N($AC257))</f>
        <v/>
      </c>
    </row>
    <row r="258">
      <c r="P258" s="18" t="n"/>
      <c r="Q258" s="19" t="n"/>
      <c r="S258" s="19" t="n"/>
      <c r="T258" s="20" t="n"/>
      <c r="Z258" s="18" t="n"/>
      <c r="AA258" s="18" t="n"/>
      <c r="AC258" s="21">
        <f>IF(OR($Q258="",$P258=""),"",IF($U258="Straight-line",IF(N($T258)&lt;=0,0,ROUND(($Q258-N($S258))*MIN(IF($P258&gt;Settings!$B$3,0,(YEAR(Settings!$B$3)-YEAR($P258))*12+MONTH(Settings!$B$3)-MONTH($P258)+1),$T258)/$T258,2)),0))</f>
        <v/>
      </c>
      <c r="AD258" s="21">
        <f>IF($Q258="","",$Q258-N($AC258))</f>
        <v/>
      </c>
    </row>
    <row r="259">
      <c r="P259" s="18" t="n"/>
      <c r="Q259" s="19" t="n"/>
      <c r="S259" s="19" t="n"/>
      <c r="T259" s="20" t="n"/>
      <c r="Z259" s="18" t="n"/>
      <c r="AA259" s="18" t="n"/>
      <c r="AC259" s="21">
        <f>IF(OR($Q259="",$P259=""),"",IF($U259="Straight-line",IF(N($T259)&lt;=0,0,ROUND(($Q259-N($S259))*MIN(IF($P259&gt;Settings!$B$3,0,(YEAR(Settings!$B$3)-YEAR($P259))*12+MONTH(Settings!$B$3)-MONTH($P259)+1),$T259)/$T259,2)),0))</f>
        <v/>
      </c>
      <c r="AD259" s="21">
        <f>IF($Q259="","",$Q259-N($AC259))</f>
        <v/>
      </c>
    </row>
    <row r="260">
      <c r="P260" s="18" t="n"/>
      <c r="Q260" s="19" t="n"/>
      <c r="S260" s="19" t="n"/>
      <c r="T260" s="20" t="n"/>
      <c r="Z260" s="18" t="n"/>
      <c r="AA260" s="18" t="n"/>
      <c r="AC260" s="21">
        <f>IF(OR($Q260="",$P260=""),"",IF($U260="Straight-line",IF(N($T260)&lt;=0,0,ROUND(($Q260-N($S260))*MIN(IF($P260&gt;Settings!$B$3,0,(YEAR(Settings!$B$3)-YEAR($P260))*12+MONTH(Settings!$B$3)-MONTH($P260)+1),$T260)/$T260,2)),0))</f>
        <v/>
      </c>
      <c r="AD260" s="21">
        <f>IF($Q260="","",$Q260-N($AC260))</f>
        <v/>
      </c>
    </row>
    <row r="261">
      <c r="P261" s="18" t="n"/>
      <c r="Q261" s="19" t="n"/>
      <c r="S261" s="19" t="n"/>
      <c r="T261" s="20" t="n"/>
      <c r="Z261" s="18" t="n"/>
      <c r="AA261" s="18" t="n"/>
      <c r="AC261" s="21">
        <f>IF(OR($Q261="",$P261=""),"",IF($U261="Straight-line",IF(N($T261)&lt;=0,0,ROUND(($Q261-N($S261))*MIN(IF($P261&gt;Settings!$B$3,0,(YEAR(Settings!$B$3)-YEAR($P261))*12+MONTH(Settings!$B$3)-MONTH($P261)+1),$T261)/$T261,2)),0))</f>
        <v/>
      </c>
      <c r="AD261" s="21">
        <f>IF($Q261="","",$Q261-N($AC261))</f>
        <v/>
      </c>
    </row>
    <row r="262">
      <c r="P262" s="18" t="n"/>
      <c r="Q262" s="19" t="n"/>
      <c r="S262" s="19" t="n"/>
      <c r="T262" s="20" t="n"/>
      <c r="Z262" s="18" t="n"/>
      <c r="AA262" s="18" t="n"/>
      <c r="AC262" s="21">
        <f>IF(OR($Q262="",$P262=""),"",IF($U262="Straight-line",IF(N($T262)&lt;=0,0,ROUND(($Q262-N($S262))*MIN(IF($P262&gt;Settings!$B$3,0,(YEAR(Settings!$B$3)-YEAR($P262))*12+MONTH(Settings!$B$3)-MONTH($P262)+1),$T262)/$T262,2)),0))</f>
        <v/>
      </c>
      <c r="AD262" s="21">
        <f>IF($Q262="","",$Q262-N($AC262))</f>
        <v/>
      </c>
    </row>
    <row r="263">
      <c r="P263" s="18" t="n"/>
      <c r="Q263" s="19" t="n"/>
      <c r="S263" s="19" t="n"/>
      <c r="T263" s="20" t="n"/>
      <c r="Z263" s="18" t="n"/>
      <c r="AA263" s="18" t="n"/>
      <c r="AC263" s="21">
        <f>IF(OR($Q263="",$P263=""),"",IF($U263="Straight-line",IF(N($T263)&lt;=0,0,ROUND(($Q263-N($S263))*MIN(IF($P263&gt;Settings!$B$3,0,(YEAR(Settings!$B$3)-YEAR($P263))*12+MONTH(Settings!$B$3)-MONTH($P263)+1),$T263)/$T263,2)),0))</f>
        <v/>
      </c>
      <c r="AD263" s="21">
        <f>IF($Q263="","",$Q263-N($AC263))</f>
        <v/>
      </c>
    </row>
    <row r="264">
      <c r="P264" s="18" t="n"/>
      <c r="Q264" s="19" t="n"/>
      <c r="S264" s="19" t="n"/>
      <c r="T264" s="20" t="n"/>
      <c r="Z264" s="18" t="n"/>
      <c r="AA264" s="18" t="n"/>
      <c r="AC264" s="21">
        <f>IF(OR($Q264="",$P264=""),"",IF($U264="Straight-line",IF(N($T264)&lt;=0,0,ROUND(($Q264-N($S264))*MIN(IF($P264&gt;Settings!$B$3,0,(YEAR(Settings!$B$3)-YEAR($P264))*12+MONTH(Settings!$B$3)-MONTH($P264)+1),$T264)/$T264,2)),0))</f>
        <v/>
      </c>
      <c r="AD264" s="21">
        <f>IF($Q264="","",$Q264-N($AC264))</f>
        <v/>
      </c>
    </row>
    <row r="265">
      <c r="P265" s="18" t="n"/>
      <c r="Q265" s="19" t="n"/>
      <c r="S265" s="19" t="n"/>
      <c r="T265" s="20" t="n"/>
      <c r="Z265" s="18" t="n"/>
      <c r="AA265" s="18" t="n"/>
      <c r="AC265" s="21">
        <f>IF(OR($Q265="",$P265=""),"",IF($U265="Straight-line",IF(N($T265)&lt;=0,0,ROUND(($Q265-N($S265))*MIN(IF($P265&gt;Settings!$B$3,0,(YEAR(Settings!$B$3)-YEAR($P265))*12+MONTH(Settings!$B$3)-MONTH($P265)+1),$T265)/$T265,2)),0))</f>
        <v/>
      </c>
      <c r="AD265" s="21">
        <f>IF($Q265="","",$Q265-N($AC265))</f>
        <v/>
      </c>
    </row>
    <row r="266">
      <c r="P266" s="18" t="n"/>
      <c r="Q266" s="19" t="n"/>
      <c r="S266" s="19" t="n"/>
      <c r="T266" s="20" t="n"/>
      <c r="Z266" s="18" t="n"/>
      <c r="AA266" s="18" t="n"/>
      <c r="AC266" s="21">
        <f>IF(OR($Q266="",$P266=""),"",IF($U266="Straight-line",IF(N($T266)&lt;=0,0,ROUND(($Q266-N($S266))*MIN(IF($P266&gt;Settings!$B$3,0,(YEAR(Settings!$B$3)-YEAR($P266))*12+MONTH(Settings!$B$3)-MONTH($P266)+1),$T266)/$T266,2)),0))</f>
        <v/>
      </c>
      <c r="AD266" s="21">
        <f>IF($Q266="","",$Q266-N($AC266))</f>
        <v/>
      </c>
    </row>
    <row r="267">
      <c r="P267" s="18" t="n"/>
      <c r="Q267" s="19" t="n"/>
      <c r="S267" s="19" t="n"/>
      <c r="T267" s="20" t="n"/>
      <c r="Z267" s="18" t="n"/>
      <c r="AA267" s="18" t="n"/>
      <c r="AC267" s="21">
        <f>IF(OR($Q267="",$P267=""),"",IF($U267="Straight-line",IF(N($T267)&lt;=0,0,ROUND(($Q267-N($S267))*MIN(IF($P267&gt;Settings!$B$3,0,(YEAR(Settings!$B$3)-YEAR($P267))*12+MONTH(Settings!$B$3)-MONTH($P267)+1),$T267)/$T267,2)),0))</f>
        <v/>
      </c>
      <c r="AD267" s="21">
        <f>IF($Q267="","",$Q267-N($AC267))</f>
        <v/>
      </c>
    </row>
    <row r="268">
      <c r="P268" s="18" t="n"/>
      <c r="Q268" s="19" t="n"/>
      <c r="S268" s="19" t="n"/>
      <c r="T268" s="20" t="n"/>
      <c r="Z268" s="18" t="n"/>
      <c r="AA268" s="18" t="n"/>
      <c r="AC268" s="21">
        <f>IF(OR($Q268="",$P268=""),"",IF($U268="Straight-line",IF(N($T268)&lt;=0,0,ROUND(($Q268-N($S268))*MIN(IF($P268&gt;Settings!$B$3,0,(YEAR(Settings!$B$3)-YEAR($P268))*12+MONTH(Settings!$B$3)-MONTH($P268)+1),$T268)/$T268,2)),0))</f>
        <v/>
      </c>
      <c r="AD268" s="21">
        <f>IF($Q268="","",$Q268-N($AC268))</f>
        <v/>
      </c>
    </row>
    <row r="269">
      <c r="P269" s="18" t="n"/>
      <c r="Q269" s="19" t="n"/>
      <c r="S269" s="19" t="n"/>
      <c r="T269" s="20" t="n"/>
      <c r="Z269" s="18" t="n"/>
      <c r="AA269" s="18" t="n"/>
      <c r="AC269" s="21">
        <f>IF(OR($Q269="",$P269=""),"",IF($U269="Straight-line",IF(N($T269)&lt;=0,0,ROUND(($Q269-N($S269))*MIN(IF($P269&gt;Settings!$B$3,0,(YEAR(Settings!$B$3)-YEAR($P269))*12+MONTH(Settings!$B$3)-MONTH($P269)+1),$T269)/$T269,2)),0))</f>
        <v/>
      </c>
      <c r="AD269" s="21">
        <f>IF($Q269="","",$Q269-N($AC269))</f>
        <v/>
      </c>
    </row>
    <row r="270">
      <c r="P270" s="18" t="n"/>
      <c r="Q270" s="19" t="n"/>
      <c r="S270" s="19" t="n"/>
      <c r="T270" s="20" t="n"/>
      <c r="Z270" s="18" t="n"/>
      <c r="AA270" s="18" t="n"/>
      <c r="AC270" s="21">
        <f>IF(OR($Q270="",$P270=""),"",IF($U270="Straight-line",IF(N($T270)&lt;=0,0,ROUND(($Q270-N($S270))*MIN(IF($P270&gt;Settings!$B$3,0,(YEAR(Settings!$B$3)-YEAR($P270))*12+MONTH(Settings!$B$3)-MONTH($P270)+1),$T270)/$T270,2)),0))</f>
        <v/>
      </c>
      <c r="AD270" s="21">
        <f>IF($Q270="","",$Q270-N($AC270))</f>
        <v/>
      </c>
    </row>
    <row r="271">
      <c r="P271" s="18" t="n"/>
      <c r="Q271" s="19" t="n"/>
      <c r="S271" s="19" t="n"/>
      <c r="T271" s="20" t="n"/>
      <c r="Z271" s="18" t="n"/>
      <c r="AA271" s="18" t="n"/>
      <c r="AC271" s="21">
        <f>IF(OR($Q271="",$P271=""),"",IF($U271="Straight-line",IF(N($T271)&lt;=0,0,ROUND(($Q271-N($S271))*MIN(IF($P271&gt;Settings!$B$3,0,(YEAR(Settings!$B$3)-YEAR($P271))*12+MONTH(Settings!$B$3)-MONTH($P271)+1),$T271)/$T271,2)),0))</f>
        <v/>
      </c>
      <c r="AD271" s="21">
        <f>IF($Q271="","",$Q271-N($AC271))</f>
        <v/>
      </c>
    </row>
    <row r="272">
      <c r="P272" s="18" t="n"/>
      <c r="Q272" s="19" t="n"/>
      <c r="S272" s="19" t="n"/>
      <c r="T272" s="20" t="n"/>
      <c r="Z272" s="18" t="n"/>
      <c r="AA272" s="18" t="n"/>
      <c r="AC272" s="21">
        <f>IF(OR($Q272="",$P272=""),"",IF($U272="Straight-line",IF(N($T272)&lt;=0,0,ROUND(($Q272-N($S272))*MIN(IF($P272&gt;Settings!$B$3,0,(YEAR(Settings!$B$3)-YEAR($P272))*12+MONTH(Settings!$B$3)-MONTH($P272)+1),$T272)/$T272,2)),0))</f>
        <v/>
      </c>
      <c r="AD272" s="21">
        <f>IF($Q272="","",$Q272-N($AC272))</f>
        <v/>
      </c>
    </row>
    <row r="273">
      <c r="P273" s="18" t="n"/>
      <c r="Q273" s="19" t="n"/>
      <c r="S273" s="19" t="n"/>
      <c r="T273" s="20" t="n"/>
      <c r="Z273" s="18" t="n"/>
      <c r="AA273" s="18" t="n"/>
      <c r="AC273" s="21">
        <f>IF(OR($Q273="",$P273=""),"",IF($U273="Straight-line",IF(N($T273)&lt;=0,0,ROUND(($Q273-N($S273))*MIN(IF($P273&gt;Settings!$B$3,0,(YEAR(Settings!$B$3)-YEAR($P273))*12+MONTH(Settings!$B$3)-MONTH($P273)+1),$T273)/$T273,2)),0))</f>
        <v/>
      </c>
      <c r="AD273" s="21">
        <f>IF($Q273="","",$Q273-N($AC273))</f>
        <v/>
      </c>
    </row>
    <row r="274">
      <c r="P274" s="18" t="n"/>
      <c r="Q274" s="19" t="n"/>
      <c r="S274" s="19" t="n"/>
      <c r="T274" s="20" t="n"/>
      <c r="Z274" s="18" t="n"/>
      <c r="AA274" s="18" t="n"/>
      <c r="AC274" s="21">
        <f>IF(OR($Q274="",$P274=""),"",IF($U274="Straight-line",IF(N($T274)&lt;=0,0,ROUND(($Q274-N($S274))*MIN(IF($P274&gt;Settings!$B$3,0,(YEAR(Settings!$B$3)-YEAR($P274))*12+MONTH(Settings!$B$3)-MONTH($P274)+1),$T274)/$T274,2)),0))</f>
        <v/>
      </c>
      <c r="AD274" s="21">
        <f>IF($Q274="","",$Q274-N($AC274))</f>
        <v/>
      </c>
    </row>
    <row r="275">
      <c r="P275" s="18" t="n"/>
      <c r="Q275" s="19" t="n"/>
      <c r="S275" s="19" t="n"/>
      <c r="T275" s="20" t="n"/>
      <c r="Z275" s="18" t="n"/>
      <c r="AA275" s="18" t="n"/>
      <c r="AC275" s="21">
        <f>IF(OR($Q275="",$P275=""),"",IF($U275="Straight-line",IF(N($T275)&lt;=0,0,ROUND(($Q275-N($S275))*MIN(IF($P275&gt;Settings!$B$3,0,(YEAR(Settings!$B$3)-YEAR($P275))*12+MONTH(Settings!$B$3)-MONTH($P275)+1),$T275)/$T275,2)),0))</f>
        <v/>
      </c>
      <c r="AD275" s="21">
        <f>IF($Q275="","",$Q275-N($AC275))</f>
        <v/>
      </c>
    </row>
    <row r="276">
      <c r="P276" s="18" t="n"/>
      <c r="Q276" s="19" t="n"/>
      <c r="S276" s="19" t="n"/>
      <c r="T276" s="20" t="n"/>
      <c r="Z276" s="18" t="n"/>
      <c r="AA276" s="18" t="n"/>
      <c r="AC276" s="21">
        <f>IF(OR($Q276="",$P276=""),"",IF($U276="Straight-line",IF(N($T276)&lt;=0,0,ROUND(($Q276-N($S276))*MIN(IF($P276&gt;Settings!$B$3,0,(YEAR(Settings!$B$3)-YEAR($P276))*12+MONTH(Settings!$B$3)-MONTH($P276)+1),$T276)/$T276,2)),0))</f>
        <v/>
      </c>
      <c r="AD276" s="21">
        <f>IF($Q276="","",$Q276-N($AC276))</f>
        <v/>
      </c>
    </row>
    <row r="277">
      <c r="P277" s="18" t="n"/>
      <c r="Q277" s="19" t="n"/>
      <c r="S277" s="19" t="n"/>
      <c r="T277" s="20" t="n"/>
      <c r="Z277" s="18" t="n"/>
      <c r="AA277" s="18" t="n"/>
      <c r="AC277" s="21">
        <f>IF(OR($Q277="",$P277=""),"",IF($U277="Straight-line",IF(N($T277)&lt;=0,0,ROUND(($Q277-N($S277))*MIN(IF($P277&gt;Settings!$B$3,0,(YEAR(Settings!$B$3)-YEAR($P277))*12+MONTH(Settings!$B$3)-MONTH($P277)+1),$T277)/$T277,2)),0))</f>
        <v/>
      </c>
      <c r="AD277" s="21">
        <f>IF($Q277="","",$Q277-N($AC277))</f>
        <v/>
      </c>
    </row>
    <row r="278">
      <c r="P278" s="18" t="n"/>
      <c r="Q278" s="19" t="n"/>
      <c r="S278" s="19" t="n"/>
      <c r="T278" s="20" t="n"/>
      <c r="Z278" s="18" t="n"/>
      <c r="AA278" s="18" t="n"/>
      <c r="AC278" s="21">
        <f>IF(OR($Q278="",$P278=""),"",IF($U278="Straight-line",IF(N($T278)&lt;=0,0,ROUND(($Q278-N($S278))*MIN(IF($P278&gt;Settings!$B$3,0,(YEAR(Settings!$B$3)-YEAR($P278))*12+MONTH(Settings!$B$3)-MONTH($P278)+1),$T278)/$T278,2)),0))</f>
        <v/>
      </c>
      <c r="AD278" s="21">
        <f>IF($Q278="","",$Q278-N($AC278))</f>
        <v/>
      </c>
    </row>
    <row r="279">
      <c r="P279" s="18" t="n"/>
      <c r="Q279" s="19" t="n"/>
      <c r="S279" s="19" t="n"/>
      <c r="T279" s="20" t="n"/>
      <c r="Z279" s="18" t="n"/>
      <c r="AA279" s="18" t="n"/>
      <c r="AC279" s="21">
        <f>IF(OR($Q279="",$P279=""),"",IF($U279="Straight-line",IF(N($T279)&lt;=0,0,ROUND(($Q279-N($S279))*MIN(IF($P279&gt;Settings!$B$3,0,(YEAR(Settings!$B$3)-YEAR($P279))*12+MONTH(Settings!$B$3)-MONTH($P279)+1),$T279)/$T279,2)),0))</f>
        <v/>
      </c>
      <c r="AD279" s="21">
        <f>IF($Q279="","",$Q279-N($AC279))</f>
        <v/>
      </c>
    </row>
    <row r="280">
      <c r="P280" s="18" t="n"/>
      <c r="Q280" s="19" t="n"/>
      <c r="S280" s="19" t="n"/>
      <c r="T280" s="20" t="n"/>
      <c r="Z280" s="18" t="n"/>
      <c r="AA280" s="18" t="n"/>
      <c r="AC280" s="21">
        <f>IF(OR($Q280="",$P280=""),"",IF($U280="Straight-line",IF(N($T280)&lt;=0,0,ROUND(($Q280-N($S280))*MIN(IF($P280&gt;Settings!$B$3,0,(YEAR(Settings!$B$3)-YEAR($P280))*12+MONTH(Settings!$B$3)-MONTH($P280)+1),$T280)/$T280,2)),0))</f>
        <v/>
      </c>
      <c r="AD280" s="21">
        <f>IF($Q280="","",$Q280-N($AC280))</f>
        <v/>
      </c>
    </row>
    <row r="281">
      <c r="P281" s="18" t="n"/>
      <c r="Q281" s="19" t="n"/>
      <c r="S281" s="19" t="n"/>
      <c r="T281" s="20" t="n"/>
      <c r="Z281" s="18" t="n"/>
      <c r="AA281" s="18" t="n"/>
      <c r="AC281" s="21">
        <f>IF(OR($Q281="",$P281=""),"",IF($U281="Straight-line",IF(N($T281)&lt;=0,0,ROUND(($Q281-N($S281))*MIN(IF($P281&gt;Settings!$B$3,0,(YEAR(Settings!$B$3)-YEAR($P281))*12+MONTH(Settings!$B$3)-MONTH($P281)+1),$T281)/$T281,2)),0))</f>
        <v/>
      </c>
      <c r="AD281" s="21">
        <f>IF($Q281="","",$Q281-N($AC281))</f>
        <v/>
      </c>
    </row>
    <row r="282">
      <c r="P282" s="18" t="n"/>
      <c r="Q282" s="19" t="n"/>
      <c r="S282" s="19" t="n"/>
      <c r="T282" s="20" t="n"/>
      <c r="Z282" s="18" t="n"/>
      <c r="AA282" s="18" t="n"/>
      <c r="AC282" s="21">
        <f>IF(OR($Q282="",$P282=""),"",IF($U282="Straight-line",IF(N($T282)&lt;=0,0,ROUND(($Q282-N($S282))*MIN(IF($P282&gt;Settings!$B$3,0,(YEAR(Settings!$B$3)-YEAR($P282))*12+MONTH(Settings!$B$3)-MONTH($P282)+1),$T282)/$T282,2)),0))</f>
        <v/>
      </c>
      <c r="AD282" s="21">
        <f>IF($Q282="","",$Q282-N($AC282))</f>
        <v/>
      </c>
    </row>
    <row r="283">
      <c r="P283" s="18" t="n"/>
      <c r="Q283" s="19" t="n"/>
      <c r="S283" s="19" t="n"/>
      <c r="T283" s="20" t="n"/>
      <c r="Z283" s="18" t="n"/>
      <c r="AA283" s="18" t="n"/>
      <c r="AC283" s="21">
        <f>IF(OR($Q283="",$P283=""),"",IF($U283="Straight-line",IF(N($T283)&lt;=0,0,ROUND(($Q283-N($S283))*MIN(IF($P283&gt;Settings!$B$3,0,(YEAR(Settings!$B$3)-YEAR($P283))*12+MONTH(Settings!$B$3)-MONTH($P283)+1),$T283)/$T283,2)),0))</f>
        <v/>
      </c>
      <c r="AD283" s="21">
        <f>IF($Q283="","",$Q283-N($AC283))</f>
        <v/>
      </c>
    </row>
    <row r="284">
      <c r="P284" s="18" t="n"/>
      <c r="Q284" s="19" t="n"/>
      <c r="S284" s="19" t="n"/>
      <c r="T284" s="20" t="n"/>
      <c r="Z284" s="18" t="n"/>
      <c r="AA284" s="18" t="n"/>
      <c r="AC284" s="21">
        <f>IF(OR($Q284="",$P284=""),"",IF($U284="Straight-line",IF(N($T284)&lt;=0,0,ROUND(($Q284-N($S284))*MIN(IF($P284&gt;Settings!$B$3,0,(YEAR(Settings!$B$3)-YEAR($P284))*12+MONTH(Settings!$B$3)-MONTH($P284)+1),$T284)/$T284,2)),0))</f>
        <v/>
      </c>
      <c r="AD284" s="21">
        <f>IF($Q284="","",$Q284-N($AC284))</f>
        <v/>
      </c>
    </row>
    <row r="285">
      <c r="P285" s="18" t="n"/>
      <c r="Q285" s="19" t="n"/>
      <c r="S285" s="19" t="n"/>
      <c r="T285" s="20" t="n"/>
      <c r="Z285" s="18" t="n"/>
      <c r="AA285" s="18" t="n"/>
      <c r="AC285" s="21">
        <f>IF(OR($Q285="",$P285=""),"",IF($U285="Straight-line",IF(N($T285)&lt;=0,0,ROUND(($Q285-N($S285))*MIN(IF($P285&gt;Settings!$B$3,0,(YEAR(Settings!$B$3)-YEAR($P285))*12+MONTH(Settings!$B$3)-MONTH($P285)+1),$T285)/$T285,2)),0))</f>
        <v/>
      </c>
      <c r="AD285" s="21">
        <f>IF($Q285="","",$Q285-N($AC285))</f>
        <v/>
      </c>
    </row>
    <row r="286">
      <c r="P286" s="18" t="n"/>
      <c r="Q286" s="19" t="n"/>
      <c r="S286" s="19" t="n"/>
      <c r="T286" s="20" t="n"/>
      <c r="Z286" s="18" t="n"/>
      <c r="AA286" s="18" t="n"/>
      <c r="AC286" s="21">
        <f>IF(OR($Q286="",$P286=""),"",IF($U286="Straight-line",IF(N($T286)&lt;=0,0,ROUND(($Q286-N($S286))*MIN(IF($P286&gt;Settings!$B$3,0,(YEAR(Settings!$B$3)-YEAR($P286))*12+MONTH(Settings!$B$3)-MONTH($P286)+1),$T286)/$T286,2)),0))</f>
        <v/>
      </c>
      <c r="AD286" s="21">
        <f>IF($Q286="","",$Q286-N($AC286))</f>
        <v/>
      </c>
    </row>
    <row r="287">
      <c r="P287" s="18" t="n"/>
      <c r="Q287" s="19" t="n"/>
      <c r="S287" s="19" t="n"/>
      <c r="T287" s="20" t="n"/>
      <c r="Z287" s="18" t="n"/>
      <c r="AA287" s="18" t="n"/>
      <c r="AC287" s="21">
        <f>IF(OR($Q287="",$P287=""),"",IF($U287="Straight-line",IF(N($T287)&lt;=0,0,ROUND(($Q287-N($S287))*MIN(IF($P287&gt;Settings!$B$3,0,(YEAR(Settings!$B$3)-YEAR($P287))*12+MONTH(Settings!$B$3)-MONTH($P287)+1),$T287)/$T287,2)),0))</f>
        <v/>
      </c>
      <c r="AD287" s="21">
        <f>IF($Q287="","",$Q287-N($AC287))</f>
        <v/>
      </c>
    </row>
    <row r="288">
      <c r="P288" s="18" t="n"/>
      <c r="Q288" s="19" t="n"/>
      <c r="S288" s="19" t="n"/>
      <c r="T288" s="20" t="n"/>
      <c r="Z288" s="18" t="n"/>
      <c r="AA288" s="18" t="n"/>
      <c r="AC288" s="21">
        <f>IF(OR($Q288="",$P288=""),"",IF($U288="Straight-line",IF(N($T288)&lt;=0,0,ROUND(($Q288-N($S288))*MIN(IF($P288&gt;Settings!$B$3,0,(YEAR(Settings!$B$3)-YEAR($P288))*12+MONTH(Settings!$B$3)-MONTH($P288)+1),$T288)/$T288,2)),0))</f>
        <v/>
      </c>
      <c r="AD288" s="21">
        <f>IF($Q288="","",$Q288-N($AC288))</f>
        <v/>
      </c>
    </row>
    <row r="289">
      <c r="P289" s="18" t="n"/>
      <c r="Q289" s="19" t="n"/>
      <c r="S289" s="19" t="n"/>
      <c r="T289" s="20" t="n"/>
      <c r="Z289" s="18" t="n"/>
      <c r="AA289" s="18" t="n"/>
      <c r="AC289" s="21">
        <f>IF(OR($Q289="",$P289=""),"",IF($U289="Straight-line",IF(N($T289)&lt;=0,0,ROUND(($Q289-N($S289))*MIN(IF($P289&gt;Settings!$B$3,0,(YEAR(Settings!$B$3)-YEAR($P289))*12+MONTH(Settings!$B$3)-MONTH($P289)+1),$T289)/$T289,2)),0))</f>
        <v/>
      </c>
      <c r="AD289" s="21">
        <f>IF($Q289="","",$Q289-N($AC289))</f>
        <v/>
      </c>
    </row>
    <row r="290">
      <c r="P290" s="18" t="n"/>
      <c r="Q290" s="19" t="n"/>
      <c r="S290" s="19" t="n"/>
      <c r="T290" s="20" t="n"/>
      <c r="Z290" s="18" t="n"/>
      <c r="AA290" s="18" t="n"/>
      <c r="AC290" s="21">
        <f>IF(OR($Q290="",$P290=""),"",IF($U290="Straight-line",IF(N($T290)&lt;=0,0,ROUND(($Q290-N($S290))*MIN(IF($P290&gt;Settings!$B$3,0,(YEAR(Settings!$B$3)-YEAR($P290))*12+MONTH(Settings!$B$3)-MONTH($P290)+1),$T290)/$T290,2)),0))</f>
        <v/>
      </c>
      <c r="AD290" s="21">
        <f>IF($Q290="","",$Q290-N($AC290))</f>
        <v/>
      </c>
    </row>
    <row r="291">
      <c r="P291" s="18" t="n"/>
      <c r="Q291" s="19" t="n"/>
      <c r="S291" s="19" t="n"/>
      <c r="T291" s="20" t="n"/>
      <c r="Z291" s="18" t="n"/>
      <c r="AA291" s="18" t="n"/>
      <c r="AC291" s="21">
        <f>IF(OR($Q291="",$P291=""),"",IF($U291="Straight-line",IF(N($T291)&lt;=0,0,ROUND(($Q291-N($S291))*MIN(IF($P291&gt;Settings!$B$3,0,(YEAR(Settings!$B$3)-YEAR($P291))*12+MONTH(Settings!$B$3)-MONTH($P291)+1),$T291)/$T291,2)),0))</f>
        <v/>
      </c>
      <c r="AD291" s="21">
        <f>IF($Q291="","",$Q291-N($AC291))</f>
        <v/>
      </c>
    </row>
    <row r="292">
      <c r="P292" s="18" t="n"/>
      <c r="Q292" s="19" t="n"/>
      <c r="S292" s="19" t="n"/>
      <c r="T292" s="20" t="n"/>
      <c r="Z292" s="18" t="n"/>
      <c r="AA292" s="18" t="n"/>
      <c r="AC292" s="21">
        <f>IF(OR($Q292="",$P292=""),"",IF($U292="Straight-line",IF(N($T292)&lt;=0,0,ROUND(($Q292-N($S292))*MIN(IF($P292&gt;Settings!$B$3,0,(YEAR(Settings!$B$3)-YEAR($P292))*12+MONTH(Settings!$B$3)-MONTH($P292)+1),$T292)/$T292,2)),0))</f>
        <v/>
      </c>
      <c r="AD292" s="21">
        <f>IF($Q292="","",$Q292-N($AC292))</f>
        <v/>
      </c>
    </row>
    <row r="293">
      <c r="P293" s="18" t="n"/>
      <c r="Q293" s="19" t="n"/>
      <c r="S293" s="19" t="n"/>
      <c r="T293" s="20" t="n"/>
      <c r="Z293" s="18" t="n"/>
      <c r="AA293" s="18" t="n"/>
      <c r="AC293" s="21">
        <f>IF(OR($Q293="",$P293=""),"",IF($U293="Straight-line",IF(N($T293)&lt;=0,0,ROUND(($Q293-N($S293))*MIN(IF($P293&gt;Settings!$B$3,0,(YEAR(Settings!$B$3)-YEAR($P293))*12+MONTH(Settings!$B$3)-MONTH($P293)+1),$T293)/$T293,2)),0))</f>
        <v/>
      </c>
      <c r="AD293" s="21">
        <f>IF($Q293="","",$Q293-N($AC293))</f>
        <v/>
      </c>
    </row>
    <row r="294">
      <c r="P294" s="18" t="n"/>
      <c r="Q294" s="19" t="n"/>
      <c r="S294" s="19" t="n"/>
      <c r="T294" s="20" t="n"/>
      <c r="Z294" s="18" t="n"/>
      <c r="AA294" s="18" t="n"/>
      <c r="AC294" s="21">
        <f>IF(OR($Q294="",$P294=""),"",IF($U294="Straight-line",IF(N($T294)&lt;=0,0,ROUND(($Q294-N($S294))*MIN(IF($P294&gt;Settings!$B$3,0,(YEAR(Settings!$B$3)-YEAR($P294))*12+MONTH(Settings!$B$3)-MONTH($P294)+1),$T294)/$T294,2)),0))</f>
        <v/>
      </c>
      <c r="AD294" s="21">
        <f>IF($Q294="","",$Q294-N($AC294))</f>
        <v/>
      </c>
    </row>
    <row r="295">
      <c r="P295" s="18" t="n"/>
      <c r="Q295" s="19" t="n"/>
      <c r="S295" s="19" t="n"/>
      <c r="T295" s="20" t="n"/>
      <c r="Z295" s="18" t="n"/>
      <c r="AA295" s="18" t="n"/>
      <c r="AC295" s="21">
        <f>IF(OR($Q295="",$P295=""),"",IF($U295="Straight-line",IF(N($T295)&lt;=0,0,ROUND(($Q295-N($S295))*MIN(IF($P295&gt;Settings!$B$3,0,(YEAR(Settings!$B$3)-YEAR($P295))*12+MONTH(Settings!$B$3)-MONTH($P295)+1),$T295)/$T295,2)),0))</f>
        <v/>
      </c>
      <c r="AD295" s="21">
        <f>IF($Q295="","",$Q295-N($AC295))</f>
        <v/>
      </c>
    </row>
    <row r="296">
      <c r="P296" s="18" t="n"/>
      <c r="Q296" s="19" t="n"/>
      <c r="S296" s="19" t="n"/>
      <c r="T296" s="20" t="n"/>
      <c r="Z296" s="18" t="n"/>
      <c r="AA296" s="18" t="n"/>
      <c r="AC296" s="21">
        <f>IF(OR($Q296="",$P296=""),"",IF($U296="Straight-line",IF(N($T296)&lt;=0,0,ROUND(($Q296-N($S296))*MIN(IF($P296&gt;Settings!$B$3,0,(YEAR(Settings!$B$3)-YEAR($P296))*12+MONTH(Settings!$B$3)-MONTH($P296)+1),$T296)/$T296,2)),0))</f>
        <v/>
      </c>
      <c r="AD296" s="21">
        <f>IF($Q296="","",$Q296-N($AC296))</f>
        <v/>
      </c>
    </row>
    <row r="297">
      <c r="P297" s="18" t="n"/>
      <c r="Q297" s="19" t="n"/>
      <c r="S297" s="19" t="n"/>
      <c r="T297" s="20" t="n"/>
      <c r="Z297" s="18" t="n"/>
      <c r="AA297" s="18" t="n"/>
      <c r="AC297" s="21">
        <f>IF(OR($Q297="",$P297=""),"",IF($U297="Straight-line",IF(N($T297)&lt;=0,0,ROUND(($Q297-N($S297))*MIN(IF($P297&gt;Settings!$B$3,0,(YEAR(Settings!$B$3)-YEAR($P297))*12+MONTH(Settings!$B$3)-MONTH($P297)+1),$T297)/$T297,2)),0))</f>
        <v/>
      </c>
      <c r="AD297" s="21">
        <f>IF($Q297="","",$Q297-N($AC297))</f>
        <v/>
      </c>
    </row>
    <row r="298">
      <c r="P298" s="18" t="n"/>
      <c r="Q298" s="19" t="n"/>
      <c r="S298" s="19" t="n"/>
      <c r="T298" s="20" t="n"/>
      <c r="Z298" s="18" t="n"/>
      <c r="AA298" s="18" t="n"/>
      <c r="AC298" s="21">
        <f>IF(OR($Q298="",$P298=""),"",IF($U298="Straight-line",IF(N($T298)&lt;=0,0,ROUND(($Q298-N($S298))*MIN(IF($P298&gt;Settings!$B$3,0,(YEAR(Settings!$B$3)-YEAR($P298))*12+MONTH(Settings!$B$3)-MONTH($P298)+1),$T298)/$T298,2)),0))</f>
        <v/>
      </c>
      <c r="AD298" s="21">
        <f>IF($Q298="","",$Q298-N($AC298))</f>
        <v/>
      </c>
    </row>
    <row r="299">
      <c r="P299" s="18" t="n"/>
      <c r="Q299" s="19" t="n"/>
      <c r="S299" s="19" t="n"/>
      <c r="T299" s="20" t="n"/>
      <c r="Z299" s="18" t="n"/>
      <c r="AA299" s="18" t="n"/>
      <c r="AC299" s="21">
        <f>IF(OR($Q299="",$P299=""),"",IF($U299="Straight-line",IF(N($T299)&lt;=0,0,ROUND(($Q299-N($S299))*MIN(IF($P299&gt;Settings!$B$3,0,(YEAR(Settings!$B$3)-YEAR($P299))*12+MONTH(Settings!$B$3)-MONTH($P299)+1),$T299)/$T299,2)),0))</f>
        <v/>
      </c>
      <c r="AD299" s="21">
        <f>IF($Q299="","",$Q299-N($AC299))</f>
        <v/>
      </c>
    </row>
    <row r="300">
      <c r="P300" s="18" t="n"/>
      <c r="Q300" s="19" t="n"/>
      <c r="S300" s="19" t="n"/>
      <c r="T300" s="20" t="n"/>
      <c r="Z300" s="18" t="n"/>
      <c r="AA300" s="18" t="n"/>
      <c r="AC300" s="21">
        <f>IF(OR($Q300="",$P300=""),"",IF($U300="Straight-line",IF(N($T300)&lt;=0,0,ROUND(($Q300-N($S300))*MIN(IF($P300&gt;Settings!$B$3,0,(YEAR(Settings!$B$3)-YEAR($P300))*12+MONTH(Settings!$B$3)-MONTH($P300)+1),$T300)/$T300,2)),0))</f>
        <v/>
      </c>
      <c r="AD300" s="21">
        <f>IF($Q300="","",$Q300-N($AC300))</f>
        <v/>
      </c>
    </row>
    <row r="301">
      <c r="P301" s="18" t="n"/>
      <c r="Q301" s="19" t="n"/>
      <c r="S301" s="19" t="n"/>
      <c r="T301" s="20" t="n"/>
      <c r="Z301" s="18" t="n"/>
      <c r="AA301" s="18" t="n"/>
      <c r="AC301" s="21">
        <f>IF(OR($Q301="",$P301=""),"",IF($U301="Straight-line",IF(N($T301)&lt;=0,0,ROUND(($Q301-N($S301))*MIN(IF($P301&gt;Settings!$B$3,0,(YEAR(Settings!$B$3)-YEAR($P301))*12+MONTH(Settings!$B$3)-MONTH($P301)+1),$T301)/$T301,2)),0))</f>
        <v/>
      </c>
      <c r="AD301" s="21">
        <f>IF($Q301="","",$Q301-N($AC301))</f>
        <v/>
      </c>
    </row>
    <row r="302">
      <c r="P302" s="18" t="n"/>
      <c r="Q302" s="19" t="n"/>
      <c r="S302" s="19" t="n"/>
      <c r="T302" s="20" t="n"/>
      <c r="Z302" s="18" t="n"/>
      <c r="AA302" s="18" t="n"/>
      <c r="AC302" s="21">
        <f>IF(OR($Q302="",$P302=""),"",IF($U302="Straight-line",IF(N($T302)&lt;=0,0,ROUND(($Q302-N($S302))*MIN(IF($P302&gt;Settings!$B$3,0,(YEAR(Settings!$B$3)-YEAR($P302))*12+MONTH(Settings!$B$3)-MONTH($P302)+1),$T302)/$T302,2)),0))</f>
        <v/>
      </c>
      <c r="AD302" s="21">
        <f>IF($Q302="","",$Q302-N($AC302))</f>
        <v/>
      </c>
    </row>
    <row r="303">
      <c r="P303" s="18" t="n"/>
      <c r="Q303" s="19" t="n"/>
      <c r="S303" s="19" t="n"/>
      <c r="T303" s="20" t="n"/>
      <c r="Z303" s="18" t="n"/>
      <c r="AA303" s="18" t="n"/>
      <c r="AC303" s="21">
        <f>IF(OR($Q303="",$P303=""),"",IF($U303="Straight-line",IF(N($T303)&lt;=0,0,ROUND(($Q303-N($S303))*MIN(IF($P303&gt;Settings!$B$3,0,(YEAR(Settings!$B$3)-YEAR($P303))*12+MONTH(Settings!$B$3)-MONTH($P303)+1),$T303)/$T303,2)),0))</f>
        <v/>
      </c>
      <c r="AD303" s="21">
        <f>IF($Q303="","",$Q303-N($AC303))</f>
        <v/>
      </c>
    </row>
    <row r="304">
      <c r="P304" s="18" t="n"/>
      <c r="Q304" s="19" t="n"/>
      <c r="S304" s="19" t="n"/>
      <c r="T304" s="20" t="n"/>
      <c r="Z304" s="18" t="n"/>
      <c r="AA304" s="18" t="n"/>
      <c r="AC304" s="21">
        <f>IF(OR($Q304="",$P304=""),"",IF($U304="Straight-line",IF(N($T304)&lt;=0,0,ROUND(($Q304-N($S304))*MIN(IF($P304&gt;Settings!$B$3,0,(YEAR(Settings!$B$3)-YEAR($P304))*12+MONTH(Settings!$B$3)-MONTH($P304)+1),$T304)/$T304,2)),0))</f>
        <v/>
      </c>
      <c r="AD304" s="21">
        <f>IF($Q304="","",$Q304-N($AC304))</f>
        <v/>
      </c>
    </row>
    <row r="305">
      <c r="P305" s="18" t="n"/>
      <c r="Q305" s="19" t="n"/>
      <c r="S305" s="19" t="n"/>
      <c r="T305" s="20" t="n"/>
      <c r="Z305" s="18" t="n"/>
      <c r="AA305" s="18" t="n"/>
      <c r="AC305" s="21">
        <f>IF(OR($Q305="",$P305=""),"",IF($U305="Straight-line",IF(N($T305)&lt;=0,0,ROUND(($Q305-N($S305))*MIN(IF($P305&gt;Settings!$B$3,0,(YEAR(Settings!$B$3)-YEAR($P305))*12+MONTH(Settings!$B$3)-MONTH($P305)+1),$T305)/$T305,2)),0))</f>
        <v/>
      </c>
      <c r="AD305" s="21">
        <f>IF($Q305="","",$Q305-N($AC305))</f>
        <v/>
      </c>
    </row>
    <row r="306">
      <c r="P306" s="18" t="n"/>
      <c r="Q306" s="19" t="n"/>
      <c r="S306" s="19" t="n"/>
      <c r="T306" s="20" t="n"/>
      <c r="Z306" s="18" t="n"/>
      <c r="AA306" s="18" t="n"/>
      <c r="AC306" s="21">
        <f>IF(OR($Q306="",$P306=""),"",IF($U306="Straight-line",IF(N($T306)&lt;=0,0,ROUND(($Q306-N($S306))*MIN(IF($P306&gt;Settings!$B$3,0,(YEAR(Settings!$B$3)-YEAR($P306))*12+MONTH(Settings!$B$3)-MONTH($P306)+1),$T306)/$T306,2)),0))</f>
        <v/>
      </c>
      <c r="AD306" s="21">
        <f>IF($Q306="","",$Q306-N($AC306))</f>
        <v/>
      </c>
    </row>
    <row r="307">
      <c r="P307" s="18" t="n"/>
      <c r="Q307" s="19" t="n"/>
      <c r="S307" s="19" t="n"/>
      <c r="T307" s="20" t="n"/>
      <c r="Z307" s="18" t="n"/>
      <c r="AA307" s="18" t="n"/>
      <c r="AC307" s="21">
        <f>IF(OR($Q307="",$P307=""),"",IF($U307="Straight-line",IF(N($T307)&lt;=0,0,ROUND(($Q307-N($S307))*MIN(IF($P307&gt;Settings!$B$3,0,(YEAR(Settings!$B$3)-YEAR($P307))*12+MONTH(Settings!$B$3)-MONTH($P307)+1),$T307)/$T307,2)),0))</f>
        <v/>
      </c>
      <c r="AD307" s="21">
        <f>IF($Q307="","",$Q307-N($AC307))</f>
        <v/>
      </c>
    </row>
    <row r="308">
      <c r="P308" s="18" t="n"/>
      <c r="Q308" s="19" t="n"/>
      <c r="S308" s="19" t="n"/>
      <c r="T308" s="20" t="n"/>
      <c r="Z308" s="18" t="n"/>
      <c r="AA308" s="18" t="n"/>
      <c r="AC308" s="21">
        <f>IF(OR($Q308="",$P308=""),"",IF($U308="Straight-line",IF(N($T308)&lt;=0,0,ROUND(($Q308-N($S308))*MIN(IF($P308&gt;Settings!$B$3,0,(YEAR(Settings!$B$3)-YEAR($P308))*12+MONTH(Settings!$B$3)-MONTH($P308)+1),$T308)/$T308,2)),0))</f>
        <v/>
      </c>
      <c r="AD308" s="21">
        <f>IF($Q308="","",$Q308-N($AC308))</f>
        <v/>
      </c>
    </row>
    <row r="309">
      <c r="P309" s="18" t="n"/>
      <c r="Q309" s="19" t="n"/>
      <c r="S309" s="19" t="n"/>
      <c r="T309" s="20" t="n"/>
      <c r="Z309" s="18" t="n"/>
      <c r="AA309" s="18" t="n"/>
      <c r="AC309" s="21">
        <f>IF(OR($Q309="",$P309=""),"",IF($U309="Straight-line",IF(N($T309)&lt;=0,0,ROUND(($Q309-N($S309))*MIN(IF($P309&gt;Settings!$B$3,0,(YEAR(Settings!$B$3)-YEAR($P309))*12+MONTH(Settings!$B$3)-MONTH($P309)+1),$T309)/$T309,2)),0))</f>
        <v/>
      </c>
      <c r="AD309" s="21">
        <f>IF($Q309="","",$Q309-N($AC309))</f>
        <v/>
      </c>
    </row>
    <row r="310">
      <c r="P310" s="18" t="n"/>
      <c r="Q310" s="19" t="n"/>
      <c r="S310" s="19" t="n"/>
      <c r="T310" s="20" t="n"/>
      <c r="Z310" s="18" t="n"/>
      <c r="AA310" s="18" t="n"/>
      <c r="AC310" s="21">
        <f>IF(OR($Q310="",$P310=""),"",IF($U310="Straight-line",IF(N($T310)&lt;=0,0,ROUND(($Q310-N($S310))*MIN(IF($P310&gt;Settings!$B$3,0,(YEAR(Settings!$B$3)-YEAR($P310))*12+MONTH(Settings!$B$3)-MONTH($P310)+1),$T310)/$T310,2)),0))</f>
        <v/>
      </c>
      <c r="AD310" s="21">
        <f>IF($Q310="","",$Q310-N($AC310))</f>
        <v/>
      </c>
    </row>
    <row r="311">
      <c r="P311" s="18" t="n"/>
      <c r="Q311" s="19" t="n"/>
      <c r="S311" s="19" t="n"/>
      <c r="T311" s="20" t="n"/>
      <c r="Z311" s="18" t="n"/>
      <c r="AA311" s="18" t="n"/>
      <c r="AC311" s="21">
        <f>IF(OR($Q311="",$P311=""),"",IF($U311="Straight-line",IF(N($T311)&lt;=0,0,ROUND(($Q311-N($S311))*MIN(IF($P311&gt;Settings!$B$3,0,(YEAR(Settings!$B$3)-YEAR($P311))*12+MONTH(Settings!$B$3)-MONTH($P311)+1),$T311)/$T311,2)),0))</f>
        <v/>
      </c>
      <c r="AD311" s="21">
        <f>IF($Q311="","",$Q311-N($AC311))</f>
        <v/>
      </c>
    </row>
    <row r="312">
      <c r="P312" s="18" t="n"/>
      <c r="Q312" s="19" t="n"/>
      <c r="S312" s="19" t="n"/>
      <c r="T312" s="20" t="n"/>
      <c r="Z312" s="18" t="n"/>
      <c r="AA312" s="18" t="n"/>
      <c r="AC312" s="21">
        <f>IF(OR($Q312="",$P312=""),"",IF($U312="Straight-line",IF(N($T312)&lt;=0,0,ROUND(($Q312-N($S312))*MIN(IF($P312&gt;Settings!$B$3,0,(YEAR(Settings!$B$3)-YEAR($P312))*12+MONTH(Settings!$B$3)-MONTH($P312)+1),$T312)/$T312,2)),0))</f>
        <v/>
      </c>
      <c r="AD312" s="21">
        <f>IF($Q312="","",$Q312-N($AC312))</f>
        <v/>
      </c>
    </row>
    <row r="313">
      <c r="P313" s="18" t="n"/>
      <c r="Q313" s="19" t="n"/>
      <c r="S313" s="19" t="n"/>
      <c r="T313" s="20" t="n"/>
      <c r="Z313" s="18" t="n"/>
      <c r="AA313" s="18" t="n"/>
      <c r="AC313" s="21">
        <f>IF(OR($Q313="",$P313=""),"",IF($U313="Straight-line",IF(N($T313)&lt;=0,0,ROUND(($Q313-N($S313))*MIN(IF($P313&gt;Settings!$B$3,0,(YEAR(Settings!$B$3)-YEAR($P313))*12+MONTH(Settings!$B$3)-MONTH($P313)+1),$T313)/$T313,2)),0))</f>
        <v/>
      </c>
      <c r="AD313" s="21">
        <f>IF($Q313="","",$Q313-N($AC313))</f>
        <v/>
      </c>
    </row>
    <row r="314">
      <c r="P314" s="18" t="n"/>
      <c r="Q314" s="19" t="n"/>
      <c r="S314" s="19" t="n"/>
      <c r="T314" s="20" t="n"/>
      <c r="Z314" s="18" t="n"/>
      <c r="AA314" s="18" t="n"/>
      <c r="AC314" s="21">
        <f>IF(OR($Q314="",$P314=""),"",IF($U314="Straight-line",IF(N($T314)&lt;=0,0,ROUND(($Q314-N($S314))*MIN(IF($P314&gt;Settings!$B$3,0,(YEAR(Settings!$B$3)-YEAR($P314))*12+MONTH(Settings!$B$3)-MONTH($P314)+1),$T314)/$T314,2)),0))</f>
        <v/>
      </c>
      <c r="AD314" s="21">
        <f>IF($Q314="","",$Q314-N($AC314))</f>
        <v/>
      </c>
    </row>
    <row r="315">
      <c r="P315" s="18" t="n"/>
      <c r="Q315" s="19" t="n"/>
      <c r="S315" s="19" t="n"/>
      <c r="T315" s="20" t="n"/>
      <c r="Z315" s="18" t="n"/>
      <c r="AA315" s="18" t="n"/>
      <c r="AC315" s="21">
        <f>IF(OR($Q315="",$P315=""),"",IF($U315="Straight-line",IF(N($T315)&lt;=0,0,ROUND(($Q315-N($S315))*MIN(IF($P315&gt;Settings!$B$3,0,(YEAR(Settings!$B$3)-YEAR($P315))*12+MONTH(Settings!$B$3)-MONTH($P315)+1),$T315)/$T315,2)),0))</f>
        <v/>
      </c>
      <c r="AD315" s="21">
        <f>IF($Q315="","",$Q315-N($AC315))</f>
        <v/>
      </c>
    </row>
    <row r="316">
      <c r="P316" s="18" t="n"/>
      <c r="Q316" s="19" t="n"/>
      <c r="S316" s="19" t="n"/>
      <c r="T316" s="20" t="n"/>
      <c r="Z316" s="18" t="n"/>
      <c r="AA316" s="18" t="n"/>
      <c r="AC316" s="21">
        <f>IF(OR($Q316="",$P316=""),"",IF($U316="Straight-line",IF(N($T316)&lt;=0,0,ROUND(($Q316-N($S316))*MIN(IF($P316&gt;Settings!$B$3,0,(YEAR(Settings!$B$3)-YEAR($P316))*12+MONTH(Settings!$B$3)-MONTH($P316)+1),$T316)/$T316,2)),0))</f>
        <v/>
      </c>
      <c r="AD316" s="21">
        <f>IF($Q316="","",$Q316-N($AC316))</f>
        <v/>
      </c>
    </row>
    <row r="317">
      <c r="P317" s="18" t="n"/>
      <c r="Q317" s="19" t="n"/>
      <c r="S317" s="19" t="n"/>
      <c r="T317" s="20" t="n"/>
      <c r="Z317" s="18" t="n"/>
      <c r="AA317" s="18" t="n"/>
      <c r="AC317" s="21">
        <f>IF(OR($Q317="",$P317=""),"",IF($U317="Straight-line",IF(N($T317)&lt;=0,0,ROUND(($Q317-N($S317))*MIN(IF($P317&gt;Settings!$B$3,0,(YEAR(Settings!$B$3)-YEAR($P317))*12+MONTH(Settings!$B$3)-MONTH($P317)+1),$T317)/$T317,2)),0))</f>
        <v/>
      </c>
      <c r="AD317" s="21">
        <f>IF($Q317="","",$Q317-N($AC317))</f>
        <v/>
      </c>
    </row>
    <row r="318">
      <c r="P318" s="18" t="n"/>
      <c r="Q318" s="19" t="n"/>
      <c r="S318" s="19" t="n"/>
      <c r="T318" s="20" t="n"/>
      <c r="Z318" s="18" t="n"/>
      <c r="AA318" s="18" t="n"/>
      <c r="AC318" s="21">
        <f>IF(OR($Q318="",$P318=""),"",IF($U318="Straight-line",IF(N($T318)&lt;=0,0,ROUND(($Q318-N($S318))*MIN(IF($P318&gt;Settings!$B$3,0,(YEAR(Settings!$B$3)-YEAR($P318))*12+MONTH(Settings!$B$3)-MONTH($P318)+1),$T318)/$T318,2)),0))</f>
        <v/>
      </c>
      <c r="AD318" s="21">
        <f>IF($Q318="","",$Q318-N($AC318))</f>
        <v/>
      </c>
    </row>
    <row r="319">
      <c r="P319" s="18" t="n"/>
      <c r="Q319" s="19" t="n"/>
      <c r="S319" s="19" t="n"/>
      <c r="T319" s="20" t="n"/>
      <c r="Z319" s="18" t="n"/>
      <c r="AA319" s="18" t="n"/>
      <c r="AC319" s="21">
        <f>IF(OR($Q319="",$P319=""),"",IF($U319="Straight-line",IF(N($T319)&lt;=0,0,ROUND(($Q319-N($S319))*MIN(IF($P319&gt;Settings!$B$3,0,(YEAR(Settings!$B$3)-YEAR($P319))*12+MONTH(Settings!$B$3)-MONTH($P319)+1),$T319)/$T319,2)),0))</f>
        <v/>
      </c>
      <c r="AD319" s="21">
        <f>IF($Q319="","",$Q319-N($AC319))</f>
        <v/>
      </c>
    </row>
    <row r="320">
      <c r="P320" s="18" t="n"/>
      <c r="Q320" s="19" t="n"/>
      <c r="S320" s="19" t="n"/>
      <c r="T320" s="20" t="n"/>
      <c r="Z320" s="18" t="n"/>
      <c r="AA320" s="18" t="n"/>
      <c r="AC320" s="21">
        <f>IF(OR($Q320="",$P320=""),"",IF($U320="Straight-line",IF(N($T320)&lt;=0,0,ROUND(($Q320-N($S320))*MIN(IF($P320&gt;Settings!$B$3,0,(YEAR(Settings!$B$3)-YEAR($P320))*12+MONTH(Settings!$B$3)-MONTH($P320)+1),$T320)/$T320,2)),0))</f>
        <v/>
      </c>
      <c r="AD320" s="21">
        <f>IF($Q320="","",$Q320-N($AC320))</f>
        <v/>
      </c>
    </row>
    <row r="321">
      <c r="P321" s="18" t="n"/>
      <c r="Q321" s="19" t="n"/>
      <c r="S321" s="19" t="n"/>
      <c r="T321" s="20" t="n"/>
      <c r="Z321" s="18" t="n"/>
      <c r="AA321" s="18" t="n"/>
      <c r="AC321" s="21">
        <f>IF(OR($Q321="",$P321=""),"",IF($U321="Straight-line",IF(N($T321)&lt;=0,0,ROUND(($Q321-N($S321))*MIN(IF($P321&gt;Settings!$B$3,0,(YEAR(Settings!$B$3)-YEAR($P321))*12+MONTH(Settings!$B$3)-MONTH($P321)+1),$T321)/$T321,2)),0))</f>
        <v/>
      </c>
      <c r="AD321" s="21">
        <f>IF($Q321="","",$Q321-N($AC321))</f>
        <v/>
      </c>
    </row>
    <row r="322">
      <c r="P322" s="18" t="n"/>
      <c r="Q322" s="19" t="n"/>
      <c r="S322" s="19" t="n"/>
      <c r="T322" s="20" t="n"/>
      <c r="Z322" s="18" t="n"/>
      <c r="AA322" s="18" t="n"/>
      <c r="AC322" s="21">
        <f>IF(OR($Q322="",$P322=""),"",IF($U322="Straight-line",IF(N($T322)&lt;=0,0,ROUND(($Q322-N($S322))*MIN(IF($P322&gt;Settings!$B$3,0,(YEAR(Settings!$B$3)-YEAR($P322))*12+MONTH(Settings!$B$3)-MONTH($P322)+1),$T322)/$T322,2)),0))</f>
        <v/>
      </c>
      <c r="AD322" s="21">
        <f>IF($Q322="","",$Q322-N($AC322))</f>
        <v/>
      </c>
    </row>
    <row r="323">
      <c r="P323" s="18" t="n"/>
      <c r="Q323" s="19" t="n"/>
      <c r="S323" s="19" t="n"/>
      <c r="T323" s="20" t="n"/>
      <c r="Z323" s="18" t="n"/>
      <c r="AA323" s="18" t="n"/>
      <c r="AC323" s="21">
        <f>IF(OR($Q323="",$P323=""),"",IF($U323="Straight-line",IF(N($T323)&lt;=0,0,ROUND(($Q323-N($S323))*MIN(IF($P323&gt;Settings!$B$3,0,(YEAR(Settings!$B$3)-YEAR($P323))*12+MONTH(Settings!$B$3)-MONTH($P323)+1),$T323)/$T323,2)),0))</f>
        <v/>
      </c>
      <c r="AD323" s="21">
        <f>IF($Q323="","",$Q323-N($AC323))</f>
        <v/>
      </c>
    </row>
    <row r="324">
      <c r="P324" s="18" t="n"/>
      <c r="Q324" s="19" t="n"/>
      <c r="S324" s="19" t="n"/>
      <c r="T324" s="20" t="n"/>
      <c r="Z324" s="18" t="n"/>
      <c r="AA324" s="18" t="n"/>
      <c r="AC324" s="21">
        <f>IF(OR($Q324="",$P324=""),"",IF($U324="Straight-line",IF(N($T324)&lt;=0,0,ROUND(($Q324-N($S324))*MIN(IF($P324&gt;Settings!$B$3,0,(YEAR(Settings!$B$3)-YEAR($P324))*12+MONTH(Settings!$B$3)-MONTH($P324)+1),$T324)/$T324,2)),0))</f>
        <v/>
      </c>
      <c r="AD324" s="21">
        <f>IF($Q324="","",$Q324-N($AC324))</f>
        <v/>
      </c>
    </row>
    <row r="325">
      <c r="P325" s="18" t="n"/>
      <c r="Q325" s="19" t="n"/>
      <c r="S325" s="19" t="n"/>
      <c r="T325" s="20" t="n"/>
      <c r="Z325" s="18" t="n"/>
      <c r="AA325" s="18" t="n"/>
      <c r="AC325" s="21">
        <f>IF(OR($Q325="",$P325=""),"",IF($U325="Straight-line",IF(N($T325)&lt;=0,0,ROUND(($Q325-N($S325))*MIN(IF($P325&gt;Settings!$B$3,0,(YEAR(Settings!$B$3)-YEAR($P325))*12+MONTH(Settings!$B$3)-MONTH($P325)+1),$T325)/$T325,2)),0))</f>
        <v/>
      </c>
      <c r="AD325" s="21">
        <f>IF($Q325="","",$Q325-N($AC325))</f>
        <v/>
      </c>
    </row>
    <row r="326">
      <c r="P326" s="18" t="n"/>
      <c r="Q326" s="19" t="n"/>
      <c r="S326" s="19" t="n"/>
      <c r="T326" s="20" t="n"/>
      <c r="Z326" s="18" t="n"/>
      <c r="AA326" s="18" t="n"/>
      <c r="AC326" s="21">
        <f>IF(OR($Q326="",$P326=""),"",IF($U326="Straight-line",IF(N($T326)&lt;=0,0,ROUND(($Q326-N($S326))*MIN(IF($P326&gt;Settings!$B$3,0,(YEAR(Settings!$B$3)-YEAR($P326))*12+MONTH(Settings!$B$3)-MONTH($P326)+1),$T326)/$T326,2)),0))</f>
        <v/>
      </c>
      <c r="AD326" s="21">
        <f>IF($Q326="","",$Q326-N($AC326))</f>
        <v/>
      </c>
    </row>
    <row r="327">
      <c r="P327" s="18" t="n"/>
      <c r="Q327" s="19" t="n"/>
      <c r="S327" s="19" t="n"/>
      <c r="T327" s="20" t="n"/>
      <c r="Z327" s="18" t="n"/>
      <c r="AA327" s="18" t="n"/>
      <c r="AC327" s="21">
        <f>IF(OR($Q327="",$P327=""),"",IF($U327="Straight-line",IF(N($T327)&lt;=0,0,ROUND(($Q327-N($S327))*MIN(IF($P327&gt;Settings!$B$3,0,(YEAR(Settings!$B$3)-YEAR($P327))*12+MONTH(Settings!$B$3)-MONTH($P327)+1),$T327)/$T327,2)),0))</f>
        <v/>
      </c>
      <c r="AD327" s="21">
        <f>IF($Q327="","",$Q327-N($AC327))</f>
        <v/>
      </c>
    </row>
    <row r="328">
      <c r="P328" s="18" t="n"/>
      <c r="Q328" s="19" t="n"/>
      <c r="S328" s="19" t="n"/>
      <c r="T328" s="20" t="n"/>
      <c r="Z328" s="18" t="n"/>
      <c r="AA328" s="18" t="n"/>
      <c r="AC328" s="21">
        <f>IF(OR($Q328="",$P328=""),"",IF($U328="Straight-line",IF(N($T328)&lt;=0,0,ROUND(($Q328-N($S328))*MIN(IF($P328&gt;Settings!$B$3,0,(YEAR(Settings!$B$3)-YEAR($P328))*12+MONTH(Settings!$B$3)-MONTH($P328)+1),$T328)/$T328,2)),0))</f>
        <v/>
      </c>
      <c r="AD328" s="21">
        <f>IF($Q328="","",$Q328-N($AC328))</f>
        <v/>
      </c>
    </row>
    <row r="329">
      <c r="P329" s="18" t="n"/>
      <c r="Q329" s="19" t="n"/>
      <c r="S329" s="19" t="n"/>
      <c r="T329" s="20" t="n"/>
      <c r="Z329" s="18" t="n"/>
      <c r="AA329" s="18" t="n"/>
      <c r="AC329" s="21">
        <f>IF(OR($Q329="",$P329=""),"",IF($U329="Straight-line",IF(N($T329)&lt;=0,0,ROUND(($Q329-N($S329))*MIN(IF($P329&gt;Settings!$B$3,0,(YEAR(Settings!$B$3)-YEAR($P329))*12+MONTH(Settings!$B$3)-MONTH($P329)+1),$T329)/$T329,2)),0))</f>
        <v/>
      </c>
      <c r="AD329" s="21">
        <f>IF($Q329="","",$Q329-N($AC329))</f>
        <v/>
      </c>
    </row>
    <row r="330">
      <c r="P330" s="18" t="n"/>
      <c r="Q330" s="19" t="n"/>
      <c r="S330" s="19" t="n"/>
      <c r="T330" s="20" t="n"/>
      <c r="Z330" s="18" t="n"/>
      <c r="AA330" s="18" t="n"/>
      <c r="AC330" s="21">
        <f>IF(OR($Q330="",$P330=""),"",IF($U330="Straight-line",IF(N($T330)&lt;=0,0,ROUND(($Q330-N($S330))*MIN(IF($P330&gt;Settings!$B$3,0,(YEAR(Settings!$B$3)-YEAR($P330))*12+MONTH(Settings!$B$3)-MONTH($P330)+1),$T330)/$T330,2)),0))</f>
        <v/>
      </c>
      <c r="AD330" s="21">
        <f>IF($Q330="","",$Q330-N($AC330))</f>
        <v/>
      </c>
    </row>
    <row r="331">
      <c r="P331" s="18" t="n"/>
      <c r="Q331" s="19" t="n"/>
      <c r="S331" s="19" t="n"/>
      <c r="T331" s="20" t="n"/>
      <c r="Z331" s="18" t="n"/>
      <c r="AA331" s="18" t="n"/>
      <c r="AC331" s="21">
        <f>IF(OR($Q331="",$P331=""),"",IF($U331="Straight-line",IF(N($T331)&lt;=0,0,ROUND(($Q331-N($S331))*MIN(IF($P331&gt;Settings!$B$3,0,(YEAR(Settings!$B$3)-YEAR($P331))*12+MONTH(Settings!$B$3)-MONTH($P331)+1),$T331)/$T331,2)),0))</f>
        <v/>
      </c>
      <c r="AD331" s="21">
        <f>IF($Q331="","",$Q331-N($AC331))</f>
        <v/>
      </c>
    </row>
    <row r="332">
      <c r="P332" s="18" t="n"/>
      <c r="Q332" s="19" t="n"/>
      <c r="S332" s="19" t="n"/>
      <c r="T332" s="20" t="n"/>
      <c r="Z332" s="18" t="n"/>
      <c r="AA332" s="18" t="n"/>
      <c r="AC332" s="21">
        <f>IF(OR($Q332="",$P332=""),"",IF($U332="Straight-line",IF(N($T332)&lt;=0,0,ROUND(($Q332-N($S332))*MIN(IF($P332&gt;Settings!$B$3,0,(YEAR(Settings!$B$3)-YEAR($P332))*12+MONTH(Settings!$B$3)-MONTH($P332)+1),$T332)/$T332,2)),0))</f>
        <v/>
      </c>
      <c r="AD332" s="21">
        <f>IF($Q332="","",$Q332-N($AC332))</f>
        <v/>
      </c>
    </row>
    <row r="333">
      <c r="P333" s="18" t="n"/>
      <c r="Q333" s="19" t="n"/>
      <c r="S333" s="19" t="n"/>
      <c r="T333" s="20" t="n"/>
      <c r="Z333" s="18" t="n"/>
      <c r="AA333" s="18" t="n"/>
      <c r="AC333" s="21">
        <f>IF(OR($Q333="",$P333=""),"",IF($U333="Straight-line",IF(N($T333)&lt;=0,0,ROUND(($Q333-N($S333))*MIN(IF($P333&gt;Settings!$B$3,0,(YEAR(Settings!$B$3)-YEAR($P333))*12+MONTH(Settings!$B$3)-MONTH($P333)+1),$T333)/$T333,2)),0))</f>
        <v/>
      </c>
      <c r="AD333" s="21">
        <f>IF($Q333="","",$Q333-N($AC333))</f>
        <v/>
      </c>
    </row>
    <row r="334">
      <c r="P334" s="18" t="n"/>
      <c r="Q334" s="19" t="n"/>
      <c r="S334" s="19" t="n"/>
      <c r="T334" s="20" t="n"/>
      <c r="Z334" s="18" t="n"/>
      <c r="AA334" s="18" t="n"/>
      <c r="AC334" s="21">
        <f>IF(OR($Q334="",$P334=""),"",IF($U334="Straight-line",IF(N($T334)&lt;=0,0,ROUND(($Q334-N($S334))*MIN(IF($P334&gt;Settings!$B$3,0,(YEAR(Settings!$B$3)-YEAR($P334))*12+MONTH(Settings!$B$3)-MONTH($P334)+1),$T334)/$T334,2)),0))</f>
        <v/>
      </c>
      <c r="AD334" s="21">
        <f>IF($Q334="","",$Q334-N($AC334))</f>
        <v/>
      </c>
    </row>
    <row r="335">
      <c r="P335" s="18" t="n"/>
      <c r="Q335" s="19" t="n"/>
      <c r="S335" s="19" t="n"/>
      <c r="T335" s="20" t="n"/>
      <c r="Z335" s="18" t="n"/>
      <c r="AA335" s="18" t="n"/>
      <c r="AC335" s="21">
        <f>IF(OR($Q335="",$P335=""),"",IF($U335="Straight-line",IF(N($T335)&lt;=0,0,ROUND(($Q335-N($S335))*MIN(IF($P335&gt;Settings!$B$3,0,(YEAR(Settings!$B$3)-YEAR($P335))*12+MONTH(Settings!$B$3)-MONTH($P335)+1),$T335)/$T335,2)),0))</f>
        <v/>
      </c>
      <c r="AD335" s="21">
        <f>IF($Q335="","",$Q335-N($AC335))</f>
        <v/>
      </c>
    </row>
    <row r="336">
      <c r="P336" s="18" t="n"/>
      <c r="Q336" s="19" t="n"/>
      <c r="S336" s="19" t="n"/>
      <c r="T336" s="20" t="n"/>
      <c r="Z336" s="18" t="n"/>
      <c r="AA336" s="18" t="n"/>
      <c r="AC336" s="21">
        <f>IF(OR($Q336="",$P336=""),"",IF($U336="Straight-line",IF(N($T336)&lt;=0,0,ROUND(($Q336-N($S336))*MIN(IF($P336&gt;Settings!$B$3,0,(YEAR(Settings!$B$3)-YEAR($P336))*12+MONTH(Settings!$B$3)-MONTH($P336)+1),$T336)/$T336,2)),0))</f>
        <v/>
      </c>
      <c r="AD336" s="21">
        <f>IF($Q336="","",$Q336-N($AC336))</f>
        <v/>
      </c>
    </row>
    <row r="337">
      <c r="P337" s="18" t="n"/>
      <c r="Q337" s="19" t="n"/>
      <c r="S337" s="19" t="n"/>
      <c r="T337" s="20" t="n"/>
      <c r="Z337" s="18" t="n"/>
      <c r="AA337" s="18" t="n"/>
      <c r="AC337" s="21">
        <f>IF(OR($Q337="",$P337=""),"",IF($U337="Straight-line",IF(N($T337)&lt;=0,0,ROUND(($Q337-N($S337))*MIN(IF($P337&gt;Settings!$B$3,0,(YEAR(Settings!$B$3)-YEAR($P337))*12+MONTH(Settings!$B$3)-MONTH($P337)+1),$T337)/$T337,2)),0))</f>
        <v/>
      </c>
      <c r="AD337" s="21">
        <f>IF($Q337="","",$Q337-N($AC337))</f>
        <v/>
      </c>
    </row>
    <row r="338">
      <c r="P338" s="18" t="n"/>
      <c r="Q338" s="19" t="n"/>
      <c r="S338" s="19" t="n"/>
      <c r="T338" s="20" t="n"/>
      <c r="Z338" s="18" t="n"/>
      <c r="AA338" s="18" t="n"/>
      <c r="AC338" s="21">
        <f>IF(OR($Q338="",$P338=""),"",IF($U338="Straight-line",IF(N($T338)&lt;=0,0,ROUND(($Q338-N($S338))*MIN(IF($P338&gt;Settings!$B$3,0,(YEAR(Settings!$B$3)-YEAR($P338))*12+MONTH(Settings!$B$3)-MONTH($P338)+1),$T338)/$T338,2)),0))</f>
        <v/>
      </c>
      <c r="AD338" s="21">
        <f>IF($Q338="","",$Q338-N($AC338))</f>
        <v/>
      </c>
    </row>
    <row r="339">
      <c r="P339" s="18" t="n"/>
      <c r="Q339" s="19" t="n"/>
      <c r="S339" s="19" t="n"/>
      <c r="T339" s="20" t="n"/>
      <c r="Z339" s="18" t="n"/>
      <c r="AA339" s="18" t="n"/>
      <c r="AC339" s="21">
        <f>IF(OR($Q339="",$P339=""),"",IF($U339="Straight-line",IF(N($T339)&lt;=0,0,ROUND(($Q339-N($S339))*MIN(IF($P339&gt;Settings!$B$3,0,(YEAR(Settings!$B$3)-YEAR($P339))*12+MONTH(Settings!$B$3)-MONTH($P339)+1),$T339)/$T339,2)),0))</f>
        <v/>
      </c>
      <c r="AD339" s="21">
        <f>IF($Q339="","",$Q339-N($AC339))</f>
        <v/>
      </c>
    </row>
    <row r="340">
      <c r="P340" s="18" t="n"/>
      <c r="Q340" s="19" t="n"/>
      <c r="S340" s="19" t="n"/>
      <c r="T340" s="20" t="n"/>
      <c r="Z340" s="18" t="n"/>
      <c r="AA340" s="18" t="n"/>
      <c r="AC340" s="21">
        <f>IF(OR($Q340="",$P340=""),"",IF($U340="Straight-line",IF(N($T340)&lt;=0,0,ROUND(($Q340-N($S340))*MIN(IF($P340&gt;Settings!$B$3,0,(YEAR(Settings!$B$3)-YEAR($P340))*12+MONTH(Settings!$B$3)-MONTH($P340)+1),$T340)/$T340,2)),0))</f>
        <v/>
      </c>
      <c r="AD340" s="21">
        <f>IF($Q340="","",$Q340-N($AC340))</f>
        <v/>
      </c>
    </row>
    <row r="341">
      <c r="P341" s="18" t="n"/>
      <c r="Q341" s="19" t="n"/>
      <c r="S341" s="19" t="n"/>
      <c r="T341" s="20" t="n"/>
      <c r="Z341" s="18" t="n"/>
      <c r="AA341" s="18" t="n"/>
      <c r="AC341" s="21">
        <f>IF(OR($Q341="",$P341=""),"",IF($U341="Straight-line",IF(N($T341)&lt;=0,0,ROUND(($Q341-N($S341))*MIN(IF($P341&gt;Settings!$B$3,0,(YEAR(Settings!$B$3)-YEAR($P341))*12+MONTH(Settings!$B$3)-MONTH($P341)+1),$T341)/$T341,2)),0))</f>
        <v/>
      </c>
      <c r="AD341" s="21">
        <f>IF($Q341="","",$Q341-N($AC341))</f>
        <v/>
      </c>
    </row>
    <row r="342">
      <c r="P342" s="18" t="n"/>
      <c r="Q342" s="19" t="n"/>
      <c r="S342" s="19" t="n"/>
      <c r="T342" s="20" t="n"/>
      <c r="Z342" s="18" t="n"/>
      <c r="AA342" s="18" t="n"/>
      <c r="AC342" s="21">
        <f>IF(OR($Q342="",$P342=""),"",IF($U342="Straight-line",IF(N($T342)&lt;=0,0,ROUND(($Q342-N($S342))*MIN(IF($P342&gt;Settings!$B$3,0,(YEAR(Settings!$B$3)-YEAR($P342))*12+MONTH(Settings!$B$3)-MONTH($P342)+1),$T342)/$T342,2)),0))</f>
        <v/>
      </c>
      <c r="AD342" s="21">
        <f>IF($Q342="","",$Q342-N($AC342))</f>
        <v/>
      </c>
    </row>
    <row r="343">
      <c r="P343" s="18" t="n"/>
      <c r="Q343" s="19" t="n"/>
      <c r="S343" s="19" t="n"/>
      <c r="T343" s="20" t="n"/>
      <c r="Z343" s="18" t="n"/>
      <c r="AA343" s="18" t="n"/>
      <c r="AC343" s="21">
        <f>IF(OR($Q343="",$P343=""),"",IF($U343="Straight-line",IF(N($T343)&lt;=0,0,ROUND(($Q343-N($S343))*MIN(IF($P343&gt;Settings!$B$3,0,(YEAR(Settings!$B$3)-YEAR($P343))*12+MONTH(Settings!$B$3)-MONTH($P343)+1),$T343)/$T343,2)),0))</f>
        <v/>
      </c>
      <c r="AD343" s="21">
        <f>IF($Q343="","",$Q343-N($AC343))</f>
        <v/>
      </c>
    </row>
    <row r="344">
      <c r="P344" s="18" t="n"/>
      <c r="Q344" s="19" t="n"/>
      <c r="S344" s="19" t="n"/>
      <c r="T344" s="20" t="n"/>
      <c r="Z344" s="18" t="n"/>
      <c r="AA344" s="18" t="n"/>
      <c r="AC344" s="21">
        <f>IF(OR($Q344="",$P344=""),"",IF($U344="Straight-line",IF(N($T344)&lt;=0,0,ROUND(($Q344-N($S344))*MIN(IF($P344&gt;Settings!$B$3,0,(YEAR(Settings!$B$3)-YEAR($P344))*12+MONTH(Settings!$B$3)-MONTH($P344)+1),$T344)/$T344,2)),0))</f>
        <v/>
      </c>
      <c r="AD344" s="21">
        <f>IF($Q344="","",$Q344-N($AC344))</f>
        <v/>
      </c>
    </row>
    <row r="345">
      <c r="P345" s="18" t="n"/>
      <c r="Q345" s="19" t="n"/>
      <c r="S345" s="19" t="n"/>
      <c r="T345" s="20" t="n"/>
      <c r="Z345" s="18" t="n"/>
      <c r="AA345" s="18" t="n"/>
      <c r="AC345" s="21">
        <f>IF(OR($Q345="",$P345=""),"",IF($U345="Straight-line",IF(N($T345)&lt;=0,0,ROUND(($Q345-N($S345))*MIN(IF($P345&gt;Settings!$B$3,0,(YEAR(Settings!$B$3)-YEAR($P345))*12+MONTH(Settings!$B$3)-MONTH($P345)+1),$T345)/$T345,2)),0))</f>
        <v/>
      </c>
      <c r="AD345" s="21">
        <f>IF($Q345="","",$Q345-N($AC345))</f>
        <v/>
      </c>
    </row>
    <row r="346">
      <c r="P346" s="18" t="n"/>
      <c r="Q346" s="19" t="n"/>
      <c r="S346" s="19" t="n"/>
      <c r="T346" s="20" t="n"/>
      <c r="Z346" s="18" t="n"/>
      <c r="AA346" s="18" t="n"/>
      <c r="AC346" s="21">
        <f>IF(OR($Q346="",$P346=""),"",IF($U346="Straight-line",IF(N($T346)&lt;=0,0,ROUND(($Q346-N($S346))*MIN(IF($P346&gt;Settings!$B$3,0,(YEAR(Settings!$B$3)-YEAR($P346))*12+MONTH(Settings!$B$3)-MONTH($P346)+1),$T346)/$T346,2)),0))</f>
        <v/>
      </c>
      <c r="AD346" s="21">
        <f>IF($Q346="","",$Q346-N($AC346))</f>
        <v/>
      </c>
    </row>
    <row r="347">
      <c r="P347" s="18" t="n"/>
      <c r="Q347" s="19" t="n"/>
      <c r="S347" s="19" t="n"/>
      <c r="T347" s="20" t="n"/>
      <c r="Z347" s="18" t="n"/>
      <c r="AA347" s="18" t="n"/>
      <c r="AC347" s="21">
        <f>IF(OR($Q347="",$P347=""),"",IF($U347="Straight-line",IF(N($T347)&lt;=0,0,ROUND(($Q347-N($S347))*MIN(IF($P347&gt;Settings!$B$3,0,(YEAR(Settings!$B$3)-YEAR($P347))*12+MONTH(Settings!$B$3)-MONTH($P347)+1),$T347)/$T347,2)),0))</f>
        <v/>
      </c>
      <c r="AD347" s="21">
        <f>IF($Q347="","",$Q347-N($AC347))</f>
        <v/>
      </c>
    </row>
    <row r="348">
      <c r="P348" s="18" t="n"/>
      <c r="Q348" s="19" t="n"/>
      <c r="S348" s="19" t="n"/>
      <c r="T348" s="20" t="n"/>
      <c r="Z348" s="18" t="n"/>
      <c r="AA348" s="18" t="n"/>
      <c r="AC348" s="21">
        <f>IF(OR($Q348="",$P348=""),"",IF($U348="Straight-line",IF(N($T348)&lt;=0,0,ROUND(($Q348-N($S348))*MIN(IF($P348&gt;Settings!$B$3,0,(YEAR(Settings!$B$3)-YEAR($P348))*12+MONTH(Settings!$B$3)-MONTH($P348)+1),$T348)/$T348,2)),0))</f>
        <v/>
      </c>
      <c r="AD348" s="21">
        <f>IF($Q348="","",$Q348-N($AC348))</f>
        <v/>
      </c>
    </row>
    <row r="349">
      <c r="P349" s="18" t="n"/>
      <c r="Q349" s="19" t="n"/>
      <c r="S349" s="19" t="n"/>
      <c r="T349" s="20" t="n"/>
      <c r="Z349" s="18" t="n"/>
      <c r="AA349" s="18" t="n"/>
      <c r="AC349" s="21">
        <f>IF(OR($Q349="",$P349=""),"",IF($U349="Straight-line",IF(N($T349)&lt;=0,0,ROUND(($Q349-N($S349))*MIN(IF($P349&gt;Settings!$B$3,0,(YEAR(Settings!$B$3)-YEAR($P349))*12+MONTH(Settings!$B$3)-MONTH($P349)+1),$T349)/$T349,2)),0))</f>
        <v/>
      </c>
      <c r="AD349" s="21">
        <f>IF($Q349="","",$Q349-N($AC349))</f>
        <v/>
      </c>
    </row>
    <row r="350">
      <c r="P350" s="18" t="n"/>
      <c r="Q350" s="19" t="n"/>
      <c r="S350" s="19" t="n"/>
      <c r="T350" s="20" t="n"/>
      <c r="Z350" s="18" t="n"/>
      <c r="AA350" s="18" t="n"/>
      <c r="AC350" s="21">
        <f>IF(OR($Q350="",$P350=""),"",IF($U350="Straight-line",IF(N($T350)&lt;=0,0,ROUND(($Q350-N($S350))*MIN(IF($P350&gt;Settings!$B$3,0,(YEAR(Settings!$B$3)-YEAR($P350))*12+MONTH(Settings!$B$3)-MONTH($P350)+1),$T350)/$T350,2)),0))</f>
        <v/>
      </c>
      <c r="AD350" s="21">
        <f>IF($Q350="","",$Q350-N($AC350))</f>
        <v/>
      </c>
    </row>
    <row r="351">
      <c r="P351" s="18" t="n"/>
      <c r="Q351" s="19" t="n"/>
      <c r="S351" s="19" t="n"/>
      <c r="T351" s="20" t="n"/>
      <c r="Z351" s="18" t="n"/>
      <c r="AA351" s="18" t="n"/>
      <c r="AC351" s="21">
        <f>IF(OR($Q351="",$P351=""),"",IF($U351="Straight-line",IF(N($T351)&lt;=0,0,ROUND(($Q351-N($S351))*MIN(IF($P351&gt;Settings!$B$3,0,(YEAR(Settings!$B$3)-YEAR($P351))*12+MONTH(Settings!$B$3)-MONTH($P351)+1),$T351)/$T351,2)),0))</f>
        <v/>
      </c>
      <c r="AD351" s="21">
        <f>IF($Q351="","",$Q351-N($AC351))</f>
        <v/>
      </c>
    </row>
    <row r="352">
      <c r="P352" s="18" t="n"/>
      <c r="Q352" s="19" t="n"/>
      <c r="S352" s="19" t="n"/>
      <c r="T352" s="20" t="n"/>
      <c r="Z352" s="18" t="n"/>
      <c r="AA352" s="18" t="n"/>
      <c r="AC352" s="21">
        <f>IF(OR($Q352="",$P352=""),"",IF($U352="Straight-line",IF(N($T352)&lt;=0,0,ROUND(($Q352-N($S352))*MIN(IF($P352&gt;Settings!$B$3,0,(YEAR(Settings!$B$3)-YEAR($P352))*12+MONTH(Settings!$B$3)-MONTH($P352)+1),$T352)/$T352,2)),0))</f>
        <v/>
      </c>
      <c r="AD352" s="21">
        <f>IF($Q352="","",$Q352-N($AC352))</f>
        <v/>
      </c>
    </row>
    <row r="353">
      <c r="P353" s="18" t="n"/>
      <c r="Q353" s="19" t="n"/>
      <c r="S353" s="19" t="n"/>
      <c r="T353" s="20" t="n"/>
      <c r="Z353" s="18" t="n"/>
      <c r="AA353" s="18" t="n"/>
      <c r="AC353" s="21">
        <f>IF(OR($Q353="",$P353=""),"",IF($U353="Straight-line",IF(N($T353)&lt;=0,0,ROUND(($Q353-N($S353))*MIN(IF($P353&gt;Settings!$B$3,0,(YEAR(Settings!$B$3)-YEAR($P353))*12+MONTH(Settings!$B$3)-MONTH($P353)+1),$T353)/$T353,2)),0))</f>
        <v/>
      </c>
      <c r="AD353" s="21">
        <f>IF($Q353="","",$Q353-N($AC353))</f>
        <v/>
      </c>
    </row>
    <row r="354">
      <c r="P354" s="18" t="n"/>
      <c r="Q354" s="19" t="n"/>
      <c r="S354" s="19" t="n"/>
      <c r="T354" s="20" t="n"/>
      <c r="Z354" s="18" t="n"/>
      <c r="AA354" s="18" t="n"/>
      <c r="AC354" s="21">
        <f>IF(OR($Q354="",$P354=""),"",IF($U354="Straight-line",IF(N($T354)&lt;=0,0,ROUND(($Q354-N($S354))*MIN(IF($P354&gt;Settings!$B$3,0,(YEAR(Settings!$B$3)-YEAR($P354))*12+MONTH(Settings!$B$3)-MONTH($P354)+1),$T354)/$T354,2)),0))</f>
        <v/>
      </c>
      <c r="AD354" s="21">
        <f>IF($Q354="","",$Q354-N($AC354))</f>
        <v/>
      </c>
    </row>
    <row r="355">
      <c r="P355" s="18" t="n"/>
      <c r="Q355" s="19" t="n"/>
      <c r="S355" s="19" t="n"/>
      <c r="T355" s="20" t="n"/>
      <c r="Z355" s="18" t="n"/>
      <c r="AA355" s="18" t="n"/>
      <c r="AC355" s="21">
        <f>IF(OR($Q355="",$P355=""),"",IF($U355="Straight-line",IF(N($T355)&lt;=0,0,ROUND(($Q355-N($S355))*MIN(IF($P355&gt;Settings!$B$3,0,(YEAR(Settings!$B$3)-YEAR($P355))*12+MONTH(Settings!$B$3)-MONTH($P355)+1),$T355)/$T355,2)),0))</f>
        <v/>
      </c>
      <c r="AD355" s="21">
        <f>IF($Q355="","",$Q355-N($AC355))</f>
        <v/>
      </c>
    </row>
    <row r="356">
      <c r="P356" s="18" t="n"/>
      <c r="Q356" s="19" t="n"/>
      <c r="S356" s="19" t="n"/>
      <c r="T356" s="20" t="n"/>
      <c r="Z356" s="18" t="n"/>
      <c r="AA356" s="18" t="n"/>
      <c r="AC356" s="21">
        <f>IF(OR($Q356="",$P356=""),"",IF($U356="Straight-line",IF(N($T356)&lt;=0,0,ROUND(($Q356-N($S356))*MIN(IF($P356&gt;Settings!$B$3,0,(YEAR(Settings!$B$3)-YEAR($P356))*12+MONTH(Settings!$B$3)-MONTH($P356)+1),$T356)/$T356,2)),0))</f>
        <v/>
      </c>
      <c r="AD356" s="21">
        <f>IF($Q356="","",$Q356-N($AC356))</f>
        <v/>
      </c>
    </row>
    <row r="357">
      <c r="P357" s="18" t="n"/>
      <c r="Q357" s="19" t="n"/>
      <c r="S357" s="19" t="n"/>
      <c r="T357" s="20" t="n"/>
      <c r="Z357" s="18" t="n"/>
      <c r="AA357" s="18" t="n"/>
      <c r="AC357" s="21">
        <f>IF(OR($Q357="",$P357=""),"",IF($U357="Straight-line",IF(N($T357)&lt;=0,0,ROUND(($Q357-N($S357))*MIN(IF($P357&gt;Settings!$B$3,0,(YEAR(Settings!$B$3)-YEAR($P357))*12+MONTH(Settings!$B$3)-MONTH($P357)+1),$T357)/$T357,2)),0))</f>
        <v/>
      </c>
      <c r="AD357" s="21">
        <f>IF($Q357="","",$Q357-N($AC357))</f>
        <v/>
      </c>
    </row>
    <row r="358">
      <c r="P358" s="18" t="n"/>
      <c r="Q358" s="19" t="n"/>
      <c r="S358" s="19" t="n"/>
      <c r="T358" s="20" t="n"/>
      <c r="Z358" s="18" t="n"/>
      <c r="AA358" s="18" t="n"/>
      <c r="AC358" s="21">
        <f>IF(OR($Q358="",$P358=""),"",IF($U358="Straight-line",IF(N($T358)&lt;=0,0,ROUND(($Q358-N($S358))*MIN(IF($P358&gt;Settings!$B$3,0,(YEAR(Settings!$B$3)-YEAR($P358))*12+MONTH(Settings!$B$3)-MONTH($P358)+1),$T358)/$T358,2)),0))</f>
        <v/>
      </c>
      <c r="AD358" s="21">
        <f>IF($Q358="","",$Q358-N($AC358))</f>
        <v/>
      </c>
    </row>
    <row r="359">
      <c r="P359" s="18" t="n"/>
      <c r="Q359" s="19" t="n"/>
      <c r="S359" s="19" t="n"/>
      <c r="T359" s="20" t="n"/>
      <c r="Z359" s="18" t="n"/>
      <c r="AA359" s="18" t="n"/>
      <c r="AC359" s="21">
        <f>IF(OR($Q359="",$P359=""),"",IF($U359="Straight-line",IF(N($T359)&lt;=0,0,ROUND(($Q359-N($S359))*MIN(IF($P359&gt;Settings!$B$3,0,(YEAR(Settings!$B$3)-YEAR($P359))*12+MONTH(Settings!$B$3)-MONTH($P359)+1),$T359)/$T359,2)),0))</f>
        <v/>
      </c>
      <c r="AD359" s="21">
        <f>IF($Q359="","",$Q359-N($AC359))</f>
        <v/>
      </c>
    </row>
    <row r="360">
      <c r="P360" s="18" t="n"/>
      <c r="Q360" s="19" t="n"/>
      <c r="S360" s="19" t="n"/>
      <c r="T360" s="20" t="n"/>
      <c r="Z360" s="18" t="n"/>
      <c r="AA360" s="18" t="n"/>
      <c r="AC360" s="21">
        <f>IF(OR($Q360="",$P360=""),"",IF($U360="Straight-line",IF(N($T360)&lt;=0,0,ROUND(($Q360-N($S360))*MIN(IF($P360&gt;Settings!$B$3,0,(YEAR(Settings!$B$3)-YEAR($P360))*12+MONTH(Settings!$B$3)-MONTH($P360)+1),$T360)/$T360,2)),0))</f>
        <v/>
      </c>
      <c r="AD360" s="21">
        <f>IF($Q360="","",$Q360-N($AC360))</f>
        <v/>
      </c>
    </row>
    <row r="361">
      <c r="P361" s="18" t="n"/>
      <c r="Q361" s="19" t="n"/>
      <c r="S361" s="19" t="n"/>
      <c r="T361" s="20" t="n"/>
      <c r="Z361" s="18" t="n"/>
      <c r="AA361" s="18" t="n"/>
      <c r="AC361" s="21">
        <f>IF(OR($Q361="",$P361=""),"",IF($U361="Straight-line",IF(N($T361)&lt;=0,0,ROUND(($Q361-N($S361))*MIN(IF($P361&gt;Settings!$B$3,0,(YEAR(Settings!$B$3)-YEAR($P361))*12+MONTH(Settings!$B$3)-MONTH($P361)+1),$T361)/$T361,2)),0))</f>
        <v/>
      </c>
      <c r="AD361" s="21">
        <f>IF($Q361="","",$Q361-N($AC361))</f>
        <v/>
      </c>
    </row>
    <row r="362">
      <c r="P362" s="18" t="n"/>
      <c r="Q362" s="19" t="n"/>
      <c r="S362" s="19" t="n"/>
      <c r="T362" s="20" t="n"/>
      <c r="Z362" s="18" t="n"/>
      <c r="AA362" s="18" t="n"/>
      <c r="AC362" s="21">
        <f>IF(OR($Q362="",$P362=""),"",IF($U362="Straight-line",IF(N($T362)&lt;=0,0,ROUND(($Q362-N($S362))*MIN(IF($P362&gt;Settings!$B$3,0,(YEAR(Settings!$B$3)-YEAR($P362))*12+MONTH(Settings!$B$3)-MONTH($P362)+1),$T362)/$T362,2)),0))</f>
        <v/>
      </c>
      <c r="AD362" s="21">
        <f>IF($Q362="","",$Q362-N($AC362))</f>
        <v/>
      </c>
    </row>
    <row r="363">
      <c r="P363" s="18" t="n"/>
      <c r="Q363" s="19" t="n"/>
      <c r="S363" s="19" t="n"/>
      <c r="T363" s="20" t="n"/>
      <c r="Z363" s="18" t="n"/>
      <c r="AA363" s="18" t="n"/>
      <c r="AC363" s="21">
        <f>IF(OR($Q363="",$P363=""),"",IF($U363="Straight-line",IF(N($T363)&lt;=0,0,ROUND(($Q363-N($S363))*MIN(IF($P363&gt;Settings!$B$3,0,(YEAR(Settings!$B$3)-YEAR($P363))*12+MONTH(Settings!$B$3)-MONTH($P363)+1),$T363)/$T363,2)),0))</f>
        <v/>
      </c>
      <c r="AD363" s="21">
        <f>IF($Q363="","",$Q363-N($AC363))</f>
        <v/>
      </c>
    </row>
    <row r="364">
      <c r="P364" s="18" t="n"/>
      <c r="Q364" s="19" t="n"/>
      <c r="S364" s="19" t="n"/>
      <c r="T364" s="20" t="n"/>
      <c r="Z364" s="18" t="n"/>
      <c r="AA364" s="18" t="n"/>
      <c r="AC364" s="21">
        <f>IF(OR($Q364="",$P364=""),"",IF($U364="Straight-line",IF(N($T364)&lt;=0,0,ROUND(($Q364-N($S364))*MIN(IF($P364&gt;Settings!$B$3,0,(YEAR(Settings!$B$3)-YEAR($P364))*12+MONTH(Settings!$B$3)-MONTH($P364)+1),$T364)/$T364,2)),0))</f>
        <v/>
      </c>
      <c r="AD364" s="21">
        <f>IF($Q364="","",$Q364-N($AC364))</f>
        <v/>
      </c>
    </row>
    <row r="365">
      <c r="P365" s="18" t="n"/>
      <c r="Q365" s="19" t="n"/>
      <c r="S365" s="19" t="n"/>
      <c r="T365" s="20" t="n"/>
      <c r="Z365" s="18" t="n"/>
      <c r="AA365" s="18" t="n"/>
      <c r="AC365" s="21">
        <f>IF(OR($Q365="",$P365=""),"",IF($U365="Straight-line",IF(N($T365)&lt;=0,0,ROUND(($Q365-N($S365))*MIN(IF($P365&gt;Settings!$B$3,0,(YEAR(Settings!$B$3)-YEAR($P365))*12+MONTH(Settings!$B$3)-MONTH($P365)+1),$T365)/$T365,2)),0))</f>
        <v/>
      </c>
      <c r="AD365" s="21">
        <f>IF($Q365="","",$Q365-N($AC365))</f>
        <v/>
      </c>
    </row>
    <row r="366">
      <c r="P366" s="18" t="n"/>
      <c r="Q366" s="19" t="n"/>
      <c r="S366" s="19" t="n"/>
      <c r="T366" s="20" t="n"/>
      <c r="Z366" s="18" t="n"/>
      <c r="AA366" s="18" t="n"/>
      <c r="AC366" s="21">
        <f>IF(OR($Q366="",$P366=""),"",IF($U366="Straight-line",IF(N($T366)&lt;=0,0,ROUND(($Q366-N($S366))*MIN(IF($P366&gt;Settings!$B$3,0,(YEAR(Settings!$B$3)-YEAR($P366))*12+MONTH(Settings!$B$3)-MONTH($P366)+1),$T366)/$T366,2)),0))</f>
        <v/>
      </c>
      <c r="AD366" s="21">
        <f>IF($Q366="","",$Q366-N($AC366))</f>
        <v/>
      </c>
    </row>
    <row r="367">
      <c r="P367" s="18" t="n"/>
      <c r="Q367" s="19" t="n"/>
      <c r="S367" s="19" t="n"/>
      <c r="T367" s="20" t="n"/>
      <c r="Z367" s="18" t="n"/>
      <c r="AA367" s="18" t="n"/>
      <c r="AC367" s="21">
        <f>IF(OR($Q367="",$P367=""),"",IF($U367="Straight-line",IF(N($T367)&lt;=0,0,ROUND(($Q367-N($S367))*MIN(IF($P367&gt;Settings!$B$3,0,(YEAR(Settings!$B$3)-YEAR($P367))*12+MONTH(Settings!$B$3)-MONTH($P367)+1),$T367)/$T367,2)),0))</f>
        <v/>
      </c>
      <c r="AD367" s="21">
        <f>IF($Q367="","",$Q367-N($AC367))</f>
        <v/>
      </c>
    </row>
    <row r="368">
      <c r="P368" s="18" t="n"/>
      <c r="Q368" s="19" t="n"/>
      <c r="S368" s="19" t="n"/>
      <c r="T368" s="20" t="n"/>
      <c r="Z368" s="18" t="n"/>
      <c r="AA368" s="18" t="n"/>
      <c r="AC368" s="21">
        <f>IF(OR($Q368="",$P368=""),"",IF($U368="Straight-line",IF(N($T368)&lt;=0,0,ROUND(($Q368-N($S368))*MIN(IF($P368&gt;Settings!$B$3,0,(YEAR(Settings!$B$3)-YEAR($P368))*12+MONTH(Settings!$B$3)-MONTH($P368)+1),$T368)/$T368,2)),0))</f>
        <v/>
      </c>
      <c r="AD368" s="21">
        <f>IF($Q368="","",$Q368-N($AC368))</f>
        <v/>
      </c>
    </row>
    <row r="369">
      <c r="P369" s="18" t="n"/>
      <c r="Q369" s="19" t="n"/>
      <c r="S369" s="19" t="n"/>
      <c r="T369" s="20" t="n"/>
      <c r="Z369" s="18" t="n"/>
      <c r="AA369" s="18" t="n"/>
      <c r="AC369" s="21">
        <f>IF(OR($Q369="",$P369=""),"",IF($U369="Straight-line",IF(N($T369)&lt;=0,0,ROUND(($Q369-N($S369))*MIN(IF($P369&gt;Settings!$B$3,0,(YEAR(Settings!$B$3)-YEAR($P369))*12+MONTH(Settings!$B$3)-MONTH($P369)+1),$T369)/$T369,2)),0))</f>
        <v/>
      </c>
      <c r="AD369" s="21">
        <f>IF($Q369="","",$Q369-N($AC369))</f>
        <v/>
      </c>
    </row>
    <row r="370">
      <c r="P370" s="18" t="n"/>
      <c r="Q370" s="19" t="n"/>
      <c r="S370" s="19" t="n"/>
      <c r="T370" s="20" t="n"/>
      <c r="Z370" s="18" t="n"/>
      <c r="AA370" s="18" t="n"/>
      <c r="AC370" s="21">
        <f>IF(OR($Q370="",$P370=""),"",IF($U370="Straight-line",IF(N($T370)&lt;=0,0,ROUND(($Q370-N($S370))*MIN(IF($P370&gt;Settings!$B$3,0,(YEAR(Settings!$B$3)-YEAR($P370))*12+MONTH(Settings!$B$3)-MONTH($P370)+1),$T370)/$T370,2)),0))</f>
        <v/>
      </c>
      <c r="AD370" s="21">
        <f>IF($Q370="","",$Q370-N($AC370))</f>
        <v/>
      </c>
    </row>
    <row r="371">
      <c r="P371" s="18" t="n"/>
      <c r="Q371" s="19" t="n"/>
      <c r="S371" s="19" t="n"/>
      <c r="T371" s="20" t="n"/>
      <c r="Z371" s="18" t="n"/>
      <c r="AA371" s="18" t="n"/>
      <c r="AC371" s="21">
        <f>IF(OR($Q371="",$P371=""),"",IF($U371="Straight-line",IF(N($T371)&lt;=0,0,ROUND(($Q371-N($S371))*MIN(IF($P371&gt;Settings!$B$3,0,(YEAR(Settings!$B$3)-YEAR($P371))*12+MONTH(Settings!$B$3)-MONTH($P371)+1),$T371)/$T371,2)),0))</f>
        <v/>
      </c>
      <c r="AD371" s="21">
        <f>IF($Q371="","",$Q371-N($AC371))</f>
        <v/>
      </c>
    </row>
    <row r="372">
      <c r="P372" s="18" t="n"/>
      <c r="Q372" s="19" t="n"/>
      <c r="S372" s="19" t="n"/>
      <c r="T372" s="20" t="n"/>
      <c r="Z372" s="18" t="n"/>
      <c r="AA372" s="18" t="n"/>
      <c r="AC372" s="21">
        <f>IF(OR($Q372="",$P372=""),"",IF($U372="Straight-line",IF(N($T372)&lt;=0,0,ROUND(($Q372-N($S372))*MIN(IF($P372&gt;Settings!$B$3,0,(YEAR(Settings!$B$3)-YEAR($P372))*12+MONTH(Settings!$B$3)-MONTH($P372)+1),$T372)/$T372,2)),0))</f>
        <v/>
      </c>
      <c r="AD372" s="21">
        <f>IF($Q372="","",$Q372-N($AC372))</f>
        <v/>
      </c>
    </row>
    <row r="373">
      <c r="P373" s="18" t="n"/>
      <c r="Q373" s="19" t="n"/>
      <c r="S373" s="19" t="n"/>
      <c r="T373" s="20" t="n"/>
      <c r="Z373" s="18" t="n"/>
      <c r="AA373" s="18" t="n"/>
      <c r="AC373" s="21">
        <f>IF(OR($Q373="",$P373=""),"",IF($U373="Straight-line",IF(N($T373)&lt;=0,0,ROUND(($Q373-N($S373))*MIN(IF($P373&gt;Settings!$B$3,0,(YEAR(Settings!$B$3)-YEAR($P373))*12+MONTH(Settings!$B$3)-MONTH($P373)+1),$T373)/$T373,2)),0))</f>
        <v/>
      </c>
      <c r="AD373" s="21">
        <f>IF($Q373="","",$Q373-N($AC373))</f>
        <v/>
      </c>
    </row>
    <row r="374">
      <c r="P374" s="18" t="n"/>
      <c r="Q374" s="19" t="n"/>
      <c r="S374" s="19" t="n"/>
      <c r="T374" s="20" t="n"/>
      <c r="Z374" s="18" t="n"/>
      <c r="AA374" s="18" t="n"/>
      <c r="AC374" s="21">
        <f>IF(OR($Q374="",$P374=""),"",IF($U374="Straight-line",IF(N($T374)&lt;=0,0,ROUND(($Q374-N($S374))*MIN(IF($P374&gt;Settings!$B$3,0,(YEAR(Settings!$B$3)-YEAR($P374))*12+MONTH(Settings!$B$3)-MONTH($P374)+1),$T374)/$T374,2)),0))</f>
        <v/>
      </c>
      <c r="AD374" s="21">
        <f>IF($Q374="","",$Q374-N($AC374))</f>
        <v/>
      </c>
    </row>
    <row r="375">
      <c r="P375" s="18" t="n"/>
      <c r="Q375" s="19" t="n"/>
      <c r="S375" s="19" t="n"/>
      <c r="T375" s="20" t="n"/>
      <c r="Z375" s="18" t="n"/>
      <c r="AA375" s="18" t="n"/>
      <c r="AC375" s="21">
        <f>IF(OR($Q375="",$P375=""),"",IF($U375="Straight-line",IF(N($T375)&lt;=0,0,ROUND(($Q375-N($S375))*MIN(IF($P375&gt;Settings!$B$3,0,(YEAR(Settings!$B$3)-YEAR($P375))*12+MONTH(Settings!$B$3)-MONTH($P375)+1),$T375)/$T375,2)),0))</f>
        <v/>
      </c>
      <c r="AD375" s="21">
        <f>IF($Q375="","",$Q375-N($AC375))</f>
        <v/>
      </c>
    </row>
    <row r="376">
      <c r="P376" s="18" t="n"/>
      <c r="Q376" s="19" t="n"/>
      <c r="S376" s="19" t="n"/>
      <c r="T376" s="20" t="n"/>
      <c r="Z376" s="18" t="n"/>
      <c r="AA376" s="18" t="n"/>
      <c r="AC376" s="21">
        <f>IF(OR($Q376="",$P376=""),"",IF($U376="Straight-line",IF(N($T376)&lt;=0,0,ROUND(($Q376-N($S376))*MIN(IF($P376&gt;Settings!$B$3,0,(YEAR(Settings!$B$3)-YEAR($P376))*12+MONTH(Settings!$B$3)-MONTH($P376)+1),$T376)/$T376,2)),0))</f>
        <v/>
      </c>
      <c r="AD376" s="21">
        <f>IF($Q376="","",$Q376-N($AC376))</f>
        <v/>
      </c>
    </row>
    <row r="377">
      <c r="P377" s="18" t="n"/>
      <c r="Q377" s="19" t="n"/>
      <c r="S377" s="19" t="n"/>
      <c r="T377" s="20" t="n"/>
      <c r="Z377" s="18" t="n"/>
      <c r="AA377" s="18" t="n"/>
      <c r="AC377" s="21">
        <f>IF(OR($Q377="",$P377=""),"",IF($U377="Straight-line",IF(N($T377)&lt;=0,0,ROUND(($Q377-N($S377))*MIN(IF($P377&gt;Settings!$B$3,0,(YEAR(Settings!$B$3)-YEAR($P377))*12+MONTH(Settings!$B$3)-MONTH($P377)+1),$T377)/$T377,2)),0))</f>
        <v/>
      </c>
      <c r="AD377" s="21">
        <f>IF($Q377="","",$Q377-N($AC377))</f>
        <v/>
      </c>
    </row>
    <row r="378">
      <c r="P378" s="18" t="n"/>
      <c r="Q378" s="19" t="n"/>
      <c r="S378" s="19" t="n"/>
      <c r="T378" s="20" t="n"/>
      <c r="Z378" s="18" t="n"/>
      <c r="AA378" s="18" t="n"/>
      <c r="AC378" s="21">
        <f>IF(OR($Q378="",$P378=""),"",IF($U378="Straight-line",IF(N($T378)&lt;=0,0,ROUND(($Q378-N($S378))*MIN(IF($P378&gt;Settings!$B$3,0,(YEAR(Settings!$B$3)-YEAR($P378))*12+MONTH(Settings!$B$3)-MONTH($P378)+1),$T378)/$T378,2)),0))</f>
        <v/>
      </c>
      <c r="AD378" s="21">
        <f>IF($Q378="","",$Q378-N($AC378))</f>
        <v/>
      </c>
    </row>
    <row r="379">
      <c r="P379" s="18" t="n"/>
      <c r="Q379" s="19" t="n"/>
      <c r="S379" s="19" t="n"/>
      <c r="T379" s="20" t="n"/>
      <c r="Z379" s="18" t="n"/>
      <c r="AA379" s="18" t="n"/>
      <c r="AC379" s="21">
        <f>IF(OR($Q379="",$P379=""),"",IF($U379="Straight-line",IF(N($T379)&lt;=0,0,ROUND(($Q379-N($S379))*MIN(IF($P379&gt;Settings!$B$3,0,(YEAR(Settings!$B$3)-YEAR($P379))*12+MONTH(Settings!$B$3)-MONTH($P379)+1),$T379)/$T379,2)),0))</f>
        <v/>
      </c>
      <c r="AD379" s="21">
        <f>IF($Q379="","",$Q379-N($AC379))</f>
        <v/>
      </c>
    </row>
    <row r="380">
      <c r="P380" s="18" t="n"/>
      <c r="Q380" s="19" t="n"/>
      <c r="S380" s="19" t="n"/>
      <c r="T380" s="20" t="n"/>
      <c r="Z380" s="18" t="n"/>
      <c r="AA380" s="18" t="n"/>
      <c r="AC380" s="21">
        <f>IF(OR($Q380="",$P380=""),"",IF($U380="Straight-line",IF(N($T380)&lt;=0,0,ROUND(($Q380-N($S380))*MIN(IF($P380&gt;Settings!$B$3,0,(YEAR(Settings!$B$3)-YEAR($P380))*12+MONTH(Settings!$B$3)-MONTH($P380)+1),$T380)/$T380,2)),0))</f>
        <v/>
      </c>
      <c r="AD380" s="21">
        <f>IF($Q380="","",$Q380-N($AC380))</f>
        <v/>
      </c>
    </row>
    <row r="381">
      <c r="P381" s="18" t="n"/>
      <c r="Q381" s="19" t="n"/>
      <c r="S381" s="19" t="n"/>
      <c r="T381" s="20" t="n"/>
      <c r="Z381" s="18" t="n"/>
      <c r="AA381" s="18" t="n"/>
      <c r="AC381" s="21">
        <f>IF(OR($Q381="",$P381=""),"",IF($U381="Straight-line",IF(N($T381)&lt;=0,0,ROUND(($Q381-N($S381))*MIN(IF($P381&gt;Settings!$B$3,0,(YEAR(Settings!$B$3)-YEAR($P381))*12+MONTH(Settings!$B$3)-MONTH($P381)+1),$T381)/$T381,2)),0))</f>
        <v/>
      </c>
      <c r="AD381" s="21">
        <f>IF($Q381="","",$Q381-N($AC381))</f>
        <v/>
      </c>
    </row>
    <row r="382">
      <c r="P382" s="18" t="n"/>
      <c r="Q382" s="19" t="n"/>
      <c r="S382" s="19" t="n"/>
      <c r="T382" s="20" t="n"/>
      <c r="Z382" s="18" t="n"/>
      <c r="AA382" s="18" t="n"/>
      <c r="AC382" s="21">
        <f>IF(OR($Q382="",$P382=""),"",IF($U382="Straight-line",IF(N($T382)&lt;=0,0,ROUND(($Q382-N($S382))*MIN(IF($P382&gt;Settings!$B$3,0,(YEAR(Settings!$B$3)-YEAR($P382))*12+MONTH(Settings!$B$3)-MONTH($P382)+1),$T382)/$T382,2)),0))</f>
        <v/>
      </c>
      <c r="AD382" s="21">
        <f>IF($Q382="","",$Q382-N($AC382))</f>
        <v/>
      </c>
    </row>
    <row r="383">
      <c r="P383" s="18" t="n"/>
      <c r="Q383" s="19" t="n"/>
      <c r="S383" s="19" t="n"/>
      <c r="T383" s="20" t="n"/>
      <c r="Z383" s="18" t="n"/>
      <c r="AA383" s="18" t="n"/>
      <c r="AC383" s="21">
        <f>IF(OR($Q383="",$P383=""),"",IF($U383="Straight-line",IF(N($T383)&lt;=0,0,ROUND(($Q383-N($S383))*MIN(IF($P383&gt;Settings!$B$3,0,(YEAR(Settings!$B$3)-YEAR($P383))*12+MONTH(Settings!$B$3)-MONTH($P383)+1),$T383)/$T383,2)),0))</f>
        <v/>
      </c>
      <c r="AD383" s="21">
        <f>IF($Q383="","",$Q383-N($AC383))</f>
        <v/>
      </c>
    </row>
    <row r="384">
      <c r="P384" s="18" t="n"/>
      <c r="Q384" s="19" t="n"/>
      <c r="S384" s="19" t="n"/>
      <c r="T384" s="20" t="n"/>
      <c r="Z384" s="18" t="n"/>
      <c r="AA384" s="18" t="n"/>
      <c r="AC384" s="21">
        <f>IF(OR($Q384="",$P384=""),"",IF($U384="Straight-line",IF(N($T384)&lt;=0,0,ROUND(($Q384-N($S384))*MIN(IF($P384&gt;Settings!$B$3,0,(YEAR(Settings!$B$3)-YEAR($P384))*12+MONTH(Settings!$B$3)-MONTH($P384)+1),$T384)/$T384,2)),0))</f>
        <v/>
      </c>
      <c r="AD384" s="21">
        <f>IF($Q384="","",$Q384-N($AC384))</f>
        <v/>
      </c>
    </row>
    <row r="385">
      <c r="P385" s="18" t="n"/>
      <c r="Q385" s="19" t="n"/>
      <c r="S385" s="19" t="n"/>
      <c r="T385" s="20" t="n"/>
      <c r="Z385" s="18" t="n"/>
      <c r="AA385" s="18" t="n"/>
      <c r="AC385" s="21">
        <f>IF(OR($Q385="",$P385=""),"",IF($U385="Straight-line",IF(N($T385)&lt;=0,0,ROUND(($Q385-N($S385))*MIN(IF($P385&gt;Settings!$B$3,0,(YEAR(Settings!$B$3)-YEAR($P385))*12+MONTH(Settings!$B$3)-MONTH($P385)+1),$T385)/$T385,2)),0))</f>
        <v/>
      </c>
      <c r="AD385" s="21">
        <f>IF($Q385="","",$Q385-N($AC385))</f>
        <v/>
      </c>
    </row>
    <row r="386">
      <c r="P386" s="18" t="n"/>
      <c r="Q386" s="19" t="n"/>
      <c r="S386" s="19" t="n"/>
      <c r="T386" s="20" t="n"/>
      <c r="Z386" s="18" t="n"/>
      <c r="AA386" s="18" t="n"/>
      <c r="AC386" s="21">
        <f>IF(OR($Q386="",$P386=""),"",IF($U386="Straight-line",IF(N($T386)&lt;=0,0,ROUND(($Q386-N($S386))*MIN(IF($P386&gt;Settings!$B$3,0,(YEAR(Settings!$B$3)-YEAR($P386))*12+MONTH(Settings!$B$3)-MONTH($P386)+1),$T386)/$T386,2)),0))</f>
        <v/>
      </c>
      <c r="AD386" s="21">
        <f>IF($Q386="","",$Q386-N($AC386))</f>
        <v/>
      </c>
    </row>
    <row r="387">
      <c r="P387" s="18" t="n"/>
      <c r="Q387" s="19" t="n"/>
      <c r="S387" s="19" t="n"/>
      <c r="T387" s="20" t="n"/>
      <c r="Z387" s="18" t="n"/>
      <c r="AA387" s="18" t="n"/>
      <c r="AC387" s="21">
        <f>IF(OR($Q387="",$P387=""),"",IF($U387="Straight-line",IF(N($T387)&lt;=0,0,ROUND(($Q387-N($S387))*MIN(IF($P387&gt;Settings!$B$3,0,(YEAR(Settings!$B$3)-YEAR($P387))*12+MONTH(Settings!$B$3)-MONTH($P387)+1),$T387)/$T387,2)),0))</f>
        <v/>
      </c>
      <c r="AD387" s="21">
        <f>IF($Q387="","",$Q387-N($AC387))</f>
        <v/>
      </c>
    </row>
    <row r="388">
      <c r="P388" s="18" t="n"/>
      <c r="Q388" s="19" t="n"/>
      <c r="S388" s="19" t="n"/>
      <c r="T388" s="20" t="n"/>
      <c r="Z388" s="18" t="n"/>
      <c r="AA388" s="18" t="n"/>
      <c r="AC388" s="21">
        <f>IF(OR($Q388="",$P388=""),"",IF($U388="Straight-line",IF(N($T388)&lt;=0,0,ROUND(($Q388-N($S388))*MIN(IF($P388&gt;Settings!$B$3,0,(YEAR(Settings!$B$3)-YEAR($P388))*12+MONTH(Settings!$B$3)-MONTH($P388)+1),$T388)/$T388,2)),0))</f>
        <v/>
      </c>
      <c r="AD388" s="21">
        <f>IF($Q388="","",$Q388-N($AC388))</f>
        <v/>
      </c>
    </row>
    <row r="389">
      <c r="P389" s="18" t="n"/>
      <c r="Q389" s="19" t="n"/>
      <c r="S389" s="19" t="n"/>
      <c r="T389" s="20" t="n"/>
      <c r="Z389" s="18" t="n"/>
      <c r="AA389" s="18" t="n"/>
      <c r="AC389" s="21">
        <f>IF(OR($Q389="",$P389=""),"",IF($U389="Straight-line",IF(N($T389)&lt;=0,0,ROUND(($Q389-N($S389))*MIN(IF($P389&gt;Settings!$B$3,0,(YEAR(Settings!$B$3)-YEAR($P389))*12+MONTH(Settings!$B$3)-MONTH($P389)+1),$T389)/$T389,2)),0))</f>
        <v/>
      </c>
      <c r="AD389" s="21">
        <f>IF($Q389="","",$Q389-N($AC389))</f>
        <v/>
      </c>
    </row>
    <row r="390">
      <c r="P390" s="18" t="n"/>
      <c r="Q390" s="19" t="n"/>
      <c r="S390" s="19" t="n"/>
      <c r="T390" s="20" t="n"/>
      <c r="Z390" s="18" t="n"/>
      <c r="AA390" s="18" t="n"/>
      <c r="AC390" s="21">
        <f>IF(OR($Q390="",$P390=""),"",IF($U390="Straight-line",IF(N($T390)&lt;=0,0,ROUND(($Q390-N($S390))*MIN(IF($P390&gt;Settings!$B$3,0,(YEAR(Settings!$B$3)-YEAR($P390))*12+MONTH(Settings!$B$3)-MONTH($P390)+1),$T390)/$T390,2)),0))</f>
        <v/>
      </c>
      <c r="AD390" s="21">
        <f>IF($Q390="","",$Q390-N($AC390))</f>
        <v/>
      </c>
    </row>
    <row r="391">
      <c r="P391" s="18" t="n"/>
      <c r="Q391" s="19" t="n"/>
      <c r="S391" s="19" t="n"/>
      <c r="T391" s="20" t="n"/>
      <c r="Z391" s="18" t="n"/>
      <c r="AA391" s="18" t="n"/>
      <c r="AC391" s="21">
        <f>IF(OR($Q391="",$P391=""),"",IF($U391="Straight-line",IF(N($T391)&lt;=0,0,ROUND(($Q391-N($S391))*MIN(IF($P391&gt;Settings!$B$3,0,(YEAR(Settings!$B$3)-YEAR($P391))*12+MONTH(Settings!$B$3)-MONTH($P391)+1),$T391)/$T391,2)),0))</f>
        <v/>
      </c>
      <c r="AD391" s="21">
        <f>IF($Q391="","",$Q391-N($AC391))</f>
        <v/>
      </c>
    </row>
    <row r="392">
      <c r="P392" s="18" t="n"/>
      <c r="Q392" s="19" t="n"/>
      <c r="S392" s="19" t="n"/>
      <c r="T392" s="20" t="n"/>
      <c r="Z392" s="18" t="n"/>
      <c r="AA392" s="18" t="n"/>
      <c r="AC392" s="21">
        <f>IF(OR($Q392="",$P392=""),"",IF($U392="Straight-line",IF(N($T392)&lt;=0,0,ROUND(($Q392-N($S392))*MIN(IF($P392&gt;Settings!$B$3,0,(YEAR(Settings!$B$3)-YEAR($P392))*12+MONTH(Settings!$B$3)-MONTH($P392)+1),$T392)/$T392,2)),0))</f>
        <v/>
      </c>
      <c r="AD392" s="21">
        <f>IF($Q392="","",$Q392-N($AC392))</f>
        <v/>
      </c>
    </row>
    <row r="393">
      <c r="P393" s="18" t="n"/>
      <c r="Q393" s="19" t="n"/>
      <c r="S393" s="19" t="n"/>
      <c r="T393" s="20" t="n"/>
      <c r="Z393" s="18" t="n"/>
      <c r="AA393" s="18" t="n"/>
      <c r="AC393" s="21">
        <f>IF(OR($Q393="",$P393=""),"",IF($U393="Straight-line",IF(N($T393)&lt;=0,0,ROUND(($Q393-N($S393))*MIN(IF($P393&gt;Settings!$B$3,0,(YEAR(Settings!$B$3)-YEAR($P393))*12+MONTH(Settings!$B$3)-MONTH($P393)+1),$T393)/$T393,2)),0))</f>
        <v/>
      </c>
      <c r="AD393" s="21">
        <f>IF($Q393="","",$Q393-N($AC393))</f>
        <v/>
      </c>
    </row>
    <row r="394">
      <c r="P394" s="18" t="n"/>
      <c r="Q394" s="19" t="n"/>
      <c r="S394" s="19" t="n"/>
      <c r="T394" s="20" t="n"/>
      <c r="Z394" s="18" t="n"/>
      <c r="AA394" s="18" t="n"/>
      <c r="AC394" s="21">
        <f>IF(OR($Q394="",$P394=""),"",IF($U394="Straight-line",IF(N($T394)&lt;=0,0,ROUND(($Q394-N($S394))*MIN(IF($P394&gt;Settings!$B$3,0,(YEAR(Settings!$B$3)-YEAR($P394))*12+MONTH(Settings!$B$3)-MONTH($P394)+1),$T394)/$T394,2)),0))</f>
        <v/>
      </c>
      <c r="AD394" s="21">
        <f>IF($Q394="","",$Q394-N($AC394))</f>
        <v/>
      </c>
    </row>
    <row r="395">
      <c r="P395" s="18" t="n"/>
      <c r="Q395" s="19" t="n"/>
      <c r="S395" s="19" t="n"/>
      <c r="T395" s="20" t="n"/>
      <c r="Z395" s="18" t="n"/>
      <c r="AA395" s="18" t="n"/>
      <c r="AC395" s="21">
        <f>IF(OR($Q395="",$P395=""),"",IF($U395="Straight-line",IF(N($T395)&lt;=0,0,ROUND(($Q395-N($S395))*MIN(IF($P395&gt;Settings!$B$3,0,(YEAR(Settings!$B$3)-YEAR($P395))*12+MONTH(Settings!$B$3)-MONTH($P395)+1),$T395)/$T395,2)),0))</f>
        <v/>
      </c>
      <c r="AD395" s="21">
        <f>IF($Q395="","",$Q395-N($AC395))</f>
        <v/>
      </c>
    </row>
    <row r="396">
      <c r="P396" s="18" t="n"/>
      <c r="Q396" s="19" t="n"/>
      <c r="S396" s="19" t="n"/>
      <c r="T396" s="20" t="n"/>
      <c r="Z396" s="18" t="n"/>
      <c r="AA396" s="18" t="n"/>
      <c r="AC396" s="21">
        <f>IF(OR($Q396="",$P396=""),"",IF($U396="Straight-line",IF(N($T396)&lt;=0,0,ROUND(($Q396-N($S396))*MIN(IF($P396&gt;Settings!$B$3,0,(YEAR(Settings!$B$3)-YEAR($P396))*12+MONTH(Settings!$B$3)-MONTH($P396)+1),$T396)/$T396,2)),0))</f>
        <v/>
      </c>
      <c r="AD396" s="21">
        <f>IF($Q396="","",$Q396-N($AC396))</f>
        <v/>
      </c>
    </row>
    <row r="397">
      <c r="P397" s="18" t="n"/>
      <c r="Q397" s="19" t="n"/>
      <c r="S397" s="19" t="n"/>
      <c r="T397" s="20" t="n"/>
      <c r="Z397" s="18" t="n"/>
      <c r="AA397" s="18" t="n"/>
      <c r="AC397" s="21">
        <f>IF(OR($Q397="",$P397=""),"",IF($U397="Straight-line",IF(N($T397)&lt;=0,0,ROUND(($Q397-N($S397))*MIN(IF($P397&gt;Settings!$B$3,0,(YEAR(Settings!$B$3)-YEAR($P397))*12+MONTH(Settings!$B$3)-MONTH($P397)+1),$T397)/$T397,2)),0))</f>
        <v/>
      </c>
      <c r="AD397" s="21">
        <f>IF($Q397="","",$Q397-N($AC397))</f>
        <v/>
      </c>
    </row>
    <row r="398">
      <c r="P398" s="18" t="n"/>
      <c r="Q398" s="19" t="n"/>
      <c r="S398" s="19" t="n"/>
      <c r="T398" s="20" t="n"/>
      <c r="Z398" s="18" t="n"/>
      <c r="AA398" s="18" t="n"/>
      <c r="AC398" s="21">
        <f>IF(OR($Q398="",$P398=""),"",IF($U398="Straight-line",IF(N($T398)&lt;=0,0,ROUND(($Q398-N($S398))*MIN(IF($P398&gt;Settings!$B$3,0,(YEAR(Settings!$B$3)-YEAR($P398))*12+MONTH(Settings!$B$3)-MONTH($P398)+1),$T398)/$T398,2)),0))</f>
        <v/>
      </c>
      <c r="AD398" s="21">
        <f>IF($Q398="","",$Q398-N($AC398))</f>
        <v/>
      </c>
    </row>
    <row r="399">
      <c r="P399" s="18" t="n"/>
      <c r="Q399" s="19" t="n"/>
      <c r="S399" s="19" t="n"/>
      <c r="T399" s="20" t="n"/>
      <c r="Z399" s="18" t="n"/>
      <c r="AA399" s="18" t="n"/>
      <c r="AC399" s="21">
        <f>IF(OR($Q399="",$P399=""),"",IF($U399="Straight-line",IF(N($T399)&lt;=0,0,ROUND(($Q399-N($S399))*MIN(IF($P399&gt;Settings!$B$3,0,(YEAR(Settings!$B$3)-YEAR($P399))*12+MONTH(Settings!$B$3)-MONTH($P399)+1),$T399)/$T399,2)),0))</f>
        <v/>
      </c>
      <c r="AD399" s="21">
        <f>IF($Q399="","",$Q399-N($AC399))</f>
        <v/>
      </c>
    </row>
    <row r="400">
      <c r="P400" s="18" t="n"/>
      <c r="Q400" s="19" t="n"/>
      <c r="S400" s="19" t="n"/>
      <c r="T400" s="20" t="n"/>
      <c r="Z400" s="18" t="n"/>
      <c r="AA400" s="18" t="n"/>
      <c r="AC400" s="21">
        <f>IF(OR($Q400="",$P400=""),"",IF($U400="Straight-line",IF(N($T400)&lt;=0,0,ROUND(($Q400-N($S400))*MIN(IF($P400&gt;Settings!$B$3,0,(YEAR(Settings!$B$3)-YEAR($P400))*12+MONTH(Settings!$B$3)-MONTH($P400)+1),$T400)/$T400,2)),0))</f>
        <v/>
      </c>
      <c r="AD400" s="21">
        <f>IF($Q400="","",$Q400-N($AC400))</f>
        <v/>
      </c>
    </row>
    <row r="401">
      <c r="P401" s="18" t="n"/>
      <c r="Q401" s="19" t="n"/>
      <c r="S401" s="19" t="n"/>
      <c r="T401" s="20" t="n"/>
      <c r="Z401" s="18" t="n"/>
      <c r="AA401" s="18" t="n"/>
      <c r="AC401" s="21">
        <f>IF(OR($Q401="",$P401=""),"",IF($U401="Straight-line",IF(N($T401)&lt;=0,0,ROUND(($Q401-N($S401))*MIN(IF($P401&gt;Settings!$B$3,0,(YEAR(Settings!$B$3)-YEAR($P401))*12+MONTH(Settings!$B$3)-MONTH($P401)+1),$T401)/$T401,2)),0))</f>
        <v/>
      </c>
      <c r="AD401" s="21">
        <f>IF($Q401="","",$Q401-N($AC401))</f>
        <v/>
      </c>
    </row>
    <row r="402">
      <c r="P402" s="18" t="n"/>
      <c r="Q402" s="19" t="n"/>
      <c r="S402" s="19" t="n"/>
      <c r="T402" s="20" t="n"/>
      <c r="Z402" s="18" t="n"/>
      <c r="AA402" s="18" t="n"/>
      <c r="AC402" s="21">
        <f>IF(OR($Q402="",$P402=""),"",IF($U402="Straight-line",IF(N($T402)&lt;=0,0,ROUND(($Q402-N($S402))*MIN(IF($P402&gt;Settings!$B$3,0,(YEAR(Settings!$B$3)-YEAR($P402))*12+MONTH(Settings!$B$3)-MONTH($P402)+1),$T402)/$T402,2)),0))</f>
        <v/>
      </c>
      <c r="AD402" s="21">
        <f>IF($Q402="","",$Q402-N($AC402))</f>
        <v/>
      </c>
    </row>
    <row r="403">
      <c r="P403" s="18" t="n"/>
      <c r="Q403" s="19" t="n"/>
      <c r="S403" s="19" t="n"/>
      <c r="T403" s="20" t="n"/>
      <c r="Z403" s="18" t="n"/>
      <c r="AA403" s="18" t="n"/>
      <c r="AC403" s="21">
        <f>IF(OR($Q403="",$P403=""),"",IF($U403="Straight-line",IF(N($T403)&lt;=0,0,ROUND(($Q403-N($S403))*MIN(IF($P403&gt;Settings!$B$3,0,(YEAR(Settings!$B$3)-YEAR($P403))*12+MONTH(Settings!$B$3)-MONTH($P403)+1),$T403)/$T403,2)),0))</f>
        <v/>
      </c>
      <c r="AD403" s="21">
        <f>IF($Q403="","",$Q403-N($AC403))</f>
        <v/>
      </c>
    </row>
    <row r="404">
      <c r="P404" s="18" t="n"/>
      <c r="Q404" s="19" t="n"/>
      <c r="S404" s="19" t="n"/>
      <c r="T404" s="20" t="n"/>
      <c r="Z404" s="18" t="n"/>
      <c r="AA404" s="18" t="n"/>
      <c r="AC404" s="21">
        <f>IF(OR($Q404="",$P404=""),"",IF($U404="Straight-line",IF(N($T404)&lt;=0,0,ROUND(($Q404-N($S404))*MIN(IF($P404&gt;Settings!$B$3,0,(YEAR(Settings!$B$3)-YEAR($P404))*12+MONTH(Settings!$B$3)-MONTH($P404)+1),$T404)/$T404,2)),0))</f>
        <v/>
      </c>
      <c r="AD404" s="21">
        <f>IF($Q404="","",$Q404-N($AC404))</f>
        <v/>
      </c>
    </row>
    <row r="405">
      <c r="P405" s="18" t="n"/>
      <c r="Q405" s="19" t="n"/>
      <c r="S405" s="19" t="n"/>
      <c r="T405" s="20" t="n"/>
      <c r="Z405" s="18" t="n"/>
      <c r="AA405" s="18" t="n"/>
      <c r="AC405" s="21">
        <f>IF(OR($Q405="",$P405=""),"",IF($U405="Straight-line",IF(N($T405)&lt;=0,0,ROUND(($Q405-N($S405))*MIN(IF($P405&gt;Settings!$B$3,0,(YEAR(Settings!$B$3)-YEAR($P405))*12+MONTH(Settings!$B$3)-MONTH($P405)+1),$T405)/$T405,2)),0))</f>
        <v/>
      </c>
      <c r="AD405" s="21">
        <f>IF($Q405="","",$Q405-N($AC405))</f>
        <v/>
      </c>
    </row>
    <row r="406">
      <c r="P406" s="18" t="n"/>
      <c r="Q406" s="19" t="n"/>
      <c r="S406" s="19" t="n"/>
      <c r="T406" s="20" t="n"/>
      <c r="Z406" s="18" t="n"/>
      <c r="AA406" s="18" t="n"/>
      <c r="AC406" s="21">
        <f>IF(OR($Q406="",$P406=""),"",IF($U406="Straight-line",IF(N($T406)&lt;=0,0,ROUND(($Q406-N($S406))*MIN(IF($P406&gt;Settings!$B$3,0,(YEAR(Settings!$B$3)-YEAR($P406))*12+MONTH(Settings!$B$3)-MONTH($P406)+1),$T406)/$T406,2)),0))</f>
        <v/>
      </c>
      <c r="AD406" s="21">
        <f>IF($Q406="","",$Q406-N($AC406))</f>
        <v/>
      </c>
    </row>
    <row r="407">
      <c r="P407" s="18" t="n"/>
      <c r="Q407" s="19" t="n"/>
      <c r="S407" s="19" t="n"/>
      <c r="T407" s="20" t="n"/>
      <c r="Z407" s="18" t="n"/>
      <c r="AA407" s="18" t="n"/>
      <c r="AC407" s="21">
        <f>IF(OR($Q407="",$P407=""),"",IF($U407="Straight-line",IF(N($T407)&lt;=0,0,ROUND(($Q407-N($S407))*MIN(IF($P407&gt;Settings!$B$3,0,(YEAR(Settings!$B$3)-YEAR($P407))*12+MONTH(Settings!$B$3)-MONTH($P407)+1),$T407)/$T407,2)),0))</f>
        <v/>
      </c>
      <c r="AD407" s="21">
        <f>IF($Q407="","",$Q407-N($AC407))</f>
        <v/>
      </c>
    </row>
    <row r="408">
      <c r="P408" s="18" t="n"/>
      <c r="Q408" s="19" t="n"/>
      <c r="S408" s="19" t="n"/>
      <c r="T408" s="20" t="n"/>
      <c r="Z408" s="18" t="n"/>
      <c r="AA408" s="18" t="n"/>
      <c r="AC408" s="21">
        <f>IF(OR($Q408="",$P408=""),"",IF($U408="Straight-line",IF(N($T408)&lt;=0,0,ROUND(($Q408-N($S408))*MIN(IF($P408&gt;Settings!$B$3,0,(YEAR(Settings!$B$3)-YEAR($P408))*12+MONTH(Settings!$B$3)-MONTH($P408)+1),$T408)/$T408,2)),0))</f>
        <v/>
      </c>
      <c r="AD408" s="21">
        <f>IF($Q408="","",$Q408-N($AC408))</f>
        <v/>
      </c>
    </row>
    <row r="409">
      <c r="P409" s="18" t="n"/>
      <c r="Q409" s="19" t="n"/>
      <c r="S409" s="19" t="n"/>
      <c r="T409" s="20" t="n"/>
      <c r="Z409" s="18" t="n"/>
      <c r="AA409" s="18" t="n"/>
      <c r="AC409" s="21">
        <f>IF(OR($Q409="",$P409=""),"",IF($U409="Straight-line",IF(N($T409)&lt;=0,0,ROUND(($Q409-N($S409))*MIN(IF($P409&gt;Settings!$B$3,0,(YEAR(Settings!$B$3)-YEAR($P409))*12+MONTH(Settings!$B$3)-MONTH($P409)+1),$T409)/$T409,2)),0))</f>
        <v/>
      </c>
      <c r="AD409" s="21">
        <f>IF($Q409="","",$Q409-N($AC409))</f>
        <v/>
      </c>
    </row>
    <row r="410">
      <c r="P410" s="18" t="n"/>
      <c r="Q410" s="19" t="n"/>
      <c r="S410" s="19" t="n"/>
      <c r="T410" s="20" t="n"/>
      <c r="Z410" s="18" t="n"/>
      <c r="AA410" s="18" t="n"/>
      <c r="AC410" s="21">
        <f>IF(OR($Q410="",$P410=""),"",IF($U410="Straight-line",IF(N($T410)&lt;=0,0,ROUND(($Q410-N($S410))*MIN(IF($P410&gt;Settings!$B$3,0,(YEAR(Settings!$B$3)-YEAR($P410))*12+MONTH(Settings!$B$3)-MONTH($P410)+1),$T410)/$T410,2)),0))</f>
        <v/>
      </c>
      <c r="AD410" s="21">
        <f>IF($Q410="","",$Q410-N($AC410))</f>
        <v/>
      </c>
    </row>
    <row r="411">
      <c r="P411" s="18" t="n"/>
      <c r="Q411" s="19" t="n"/>
      <c r="S411" s="19" t="n"/>
      <c r="T411" s="20" t="n"/>
      <c r="Z411" s="18" t="n"/>
      <c r="AA411" s="18" t="n"/>
      <c r="AC411" s="21">
        <f>IF(OR($Q411="",$P411=""),"",IF($U411="Straight-line",IF(N($T411)&lt;=0,0,ROUND(($Q411-N($S411))*MIN(IF($P411&gt;Settings!$B$3,0,(YEAR(Settings!$B$3)-YEAR($P411))*12+MONTH(Settings!$B$3)-MONTH($P411)+1),$T411)/$T411,2)),0))</f>
        <v/>
      </c>
      <c r="AD411" s="21">
        <f>IF($Q411="","",$Q411-N($AC411))</f>
        <v/>
      </c>
    </row>
    <row r="412">
      <c r="P412" s="18" t="n"/>
      <c r="Q412" s="19" t="n"/>
      <c r="S412" s="19" t="n"/>
      <c r="T412" s="20" t="n"/>
      <c r="Z412" s="18" t="n"/>
      <c r="AA412" s="18" t="n"/>
      <c r="AC412" s="21">
        <f>IF(OR($Q412="",$P412=""),"",IF($U412="Straight-line",IF(N($T412)&lt;=0,0,ROUND(($Q412-N($S412))*MIN(IF($P412&gt;Settings!$B$3,0,(YEAR(Settings!$B$3)-YEAR($P412))*12+MONTH(Settings!$B$3)-MONTH($P412)+1),$T412)/$T412,2)),0))</f>
        <v/>
      </c>
      <c r="AD412" s="21">
        <f>IF($Q412="","",$Q412-N($AC412))</f>
        <v/>
      </c>
    </row>
    <row r="413">
      <c r="P413" s="18" t="n"/>
      <c r="Q413" s="19" t="n"/>
      <c r="S413" s="19" t="n"/>
      <c r="T413" s="20" t="n"/>
      <c r="Z413" s="18" t="n"/>
      <c r="AA413" s="18" t="n"/>
      <c r="AC413" s="21">
        <f>IF(OR($Q413="",$P413=""),"",IF($U413="Straight-line",IF(N($T413)&lt;=0,0,ROUND(($Q413-N($S413))*MIN(IF($P413&gt;Settings!$B$3,0,(YEAR(Settings!$B$3)-YEAR($P413))*12+MONTH(Settings!$B$3)-MONTH($P413)+1),$T413)/$T413,2)),0))</f>
        <v/>
      </c>
      <c r="AD413" s="21">
        <f>IF($Q413="","",$Q413-N($AC413))</f>
        <v/>
      </c>
    </row>
    <row r="414">
      <c r="P414" s="18" t="n"/>
      <c r="Q414" s="19" t="n"/>
      <c r="S414" s="19" t="n"/>
      <c r="T414" s="20" t="n"/>
      <c r="Z414" s="18" t="n"/>
      <c r="AA414" s="18" t="n"/>
      <c r="AC414" s="21">
        <f>IF(OR($Q414="",$P414=""),"",IF($U414="Straight-line",IF(N($T414)&lt;=0,0,ROUND(($Q414-N($S414))*MIN(IF($P414&gt;Settings!$B$3,0,(YEAR(Settings!$B$3)-YEAR($P414))*12+MONTH(Settings!$B$3)-MONTH($P414)+1),$T414)/$T414,2)),0))</f>
        <v/>
      </c>
      <c r="AD414" s="21">
        <f>IF($Q414="","",$Q414-N($AC414))</f>
        <v/>
      </c>
    </row>
    <row r="415">
      <c r="P415" s="18" t="n"/>
      <c r="Q415" s="19" t="n"/>
      <c r="S415" s="19" t="n"/>
      <c r="T415" s="20" t="n"/>
      <c r="Z415" s="18" t="n"/>
      <c r="AA415" s="18" t="n"/>
      <c r="AC415" s="21">
        <f>IF(OR($Q415="",$P415=""),"",IF($U415="Straight-line",IF(N($T415)&lt;=0,0,ROUND(($Q415-N($S415))*MIN(IF($P415&gt;Settings!$B$3,0,(YEAR(Settings!$B$3)-YEAR($P415))*12+MONTH(Settings!$B$3)-MONTH($P415)+1),$T415)/$T415,2)),0))</f>
        <v/>
      </c>
      <c r="AD415" s="21">
        <f>IF($Q415="","",$Q415-N($AC415))</f>
        <v/>
      </c>
    </row>
    <row r="416">
      <c r="P416" s="18" t="n"/>
      <c r="Q416" s="19" t="n"/>
      <c r="S416" s="19" t="n"/>
      <c r="T416" s="20" t="n"/>
      <c r="Z416" s="18" t="n"/>
      <c r="AA416" s="18" t="n"/>
      <c r="AC416" s="21">
        <f>IF(OR($Q416="",$P416=""),"",IF($U416="Straight-line",IF(N($T416)&lt;=0,0,ROUND(($Q416-N($S416))*MIN(IF($P416&gt;Settings!$B$3,0,(YEAR(Settings!$B$3)-YEAR($P416))*12+MONTH(Settings!$B$3)-MONTH($P416)+1),$T416)/$T416,2)),0))</f>
        <v/>
      </c>
      <c r="AD416" s="21">
        <f>IF($Q416="","",$Q416-N($AC416))</f>
        <v/>
      </c>
    </row>
    <row r="417">
      <c r="P417" s="18" t="n"/>
      <c r="Q417" s="19" t="n"/>
      <c r="S417" s="19" t="n"/>
      <c r="T417" s="20" t="n"/>
      <c r="Z417" s="18" t="n"/>
      <c r="AA417" s="18" t="n"/>
      <c r="AC417" s="21">
        <f>IF(OR($Q417="",$P417=""),"",IF($U417="Straight-line",IF(N($T417)&lt;=0,0,ROUND(($Q417-N($S417))*MIN(IF($P417&gt;Settings!$B$3,0,(YEAR(Settings!$B$3)-YEAR($P417))*12+MONTH(Settings!$B$3)-MONTH($P417)+1),$T417)/$T417,2)),0))</f>
        <v/>
      </c>
      <c r="AD417" s="21">
        <f>IF($Q417="","",$Q417-N($AC417))</f>
        <v/>
      </c>
    </row>
    <row r="418">
      <c r="P418" s="18" t="n"/>
      <c r="Q418" s="19" t="n"/>
      <c r="S418" s="19" t="n"/>
      <c r="T418" s="20" t="n"/>
      <c r="Z418" s="18" t="n"/>
      <c r="AA418" s="18" t="n"/>
      <c r="AC418" s="21">
        <f>IF(OR($Q418="",$P418=""),"",IF($U418="Straight-line",IF(N($T418)&lt;=0,0,ROUND(($Q418-N($S418))*MIN(IF($P418&gt;Settings!$B$3,0,(YEAR(Settings!$B$3)-YEAR($P418))*12+MONTH(Settings!$B$3)-MONTH($P418)+1),$T418)/$T418,2)),0))</f>
        <v/>
      </c>
      <c r="AD418" s="21">
        <f>IF($Q418="","",$Q418-N($AC418))</f>
        <v/>
      </c>
    </row>
    <row r="419">
      <c r="P419" s="18" t="n"/>
      <c r="Q419" s="19" t="n"/>
      <c r="S419" s="19" t="n"/>
      <c r="T419" s="20" t="n"/>
      <c r="Z419" s="18" t="n"/>
      <c r="AA419" s="18" t="n"/>
      <c r="AC419" s="21">
        <f>IF(OR($Q419="",$P419=""),"",IF($U419="Straight-line",IF(N($T419)&lt;=0,0,ROUND(($Q419-N($S419))*MIN(IF($P419&gt;Settings!$B$3,0,(YEAR(Settings!$B$3)-YEAR($P419))*12+MONTH(Settings!$B$3)-MONTH($P419)+1),$T419)/$T419,2)),0))</f>
        <v/>
      </c>
      <c r="AD419" s="21">
        <f>IF($Q419="","",$Q419-N($AC419))</f>
        <v/>
      </c>
    </row>
    <row r="420">
      <c r="P420" s="18" t="n"/>
      <c r="Q420" s="19" t="n"/>
      <c r="S420" s="19" t="n"/>
      <c r="T420" s="20" t="n"/>
      <c r="Z420" s="18" t="n"/>
      <c r="AA420" s="18" t="n"/>
      <c r="AC420" s="21">
        <f>IF(OR($Q420="",$P420=""),"",IF($U420="Straight-line",IF(N($T420)&lt;=0,0,ROUND(($Q420-N($S420))*MIN(IF($P420&gt;Settings!$B$3,0,(YEAR(Settings!$B$3)-YEAR($P420))*12+MONTH(Settings!$B$3)-MONTH($P420)+1),$T420)/$T420,2)),0))</f>
        <v/>
      </c>
      <c r="AD420" s="21">
        <f>IF($Q420="","",$Q420-N($AC420))</f>
        <v/>
      </c>
    </row>
    <row r="421">
      <c r="P421" s="18" t="n"/>
      <c r="Q421" s="19" t="n"/>
      <c r="S421" s="19" t="n"/>
      <c r="T421" s="20" t="n"/>
      <c r="Z421" s="18" t="n"/>
      <c r="AA421" s="18" t="n"/>
      <c r="AC421" s="21">
        <f>IF(OR($Q421="",$P421=""),"",IF($U421="Straight-line",IF(N($T421)&lt;=0,0,ROUND(($Q421-N($S421))*MIN(IF($P421&gt;Settings!$B$3,0,(YEAR(Settings!$B$3)-YEAR($P421))*12+MONTH(Settings!$B$3)-MONTH($P421)+1),$T421)/$T421,2)),0))</f>
        <v/>
      </c>
      <c r="AD421" s="21">
        <f>IF($Q421="","",$Q421-N($AC421))</f>
        <v/>
      </c>
    </row>
    <row r="422">
      <c r="P422" s="18" t="n"/>
      <c r="Q422" s="19" t="n"/>
      <c r="S422" s="19" t="n"/>
      <c r="T422" s="20" t="n"/>
      <c r="Z422" s="18" t="n"/>
      <c r="AA422" s="18" t="n"/>
      <c r="AC422" s="21">
        <f>IF(OR($Q422="",$P422=""),"",IF($U422="Straight-line",IF(N($T422)&lt;=0,0,ROUND(($Q422-N($S422))*MIN(IF($P422&gt;Settings!$B$3,0,(YEAR(Settings!$B$3)-YEAR($P422))*12+MONTH(Settings!$B$3)-MONTH($P422)+1),$T422)/$T422,2)),0))</f>
        <v/>
      </c>
      <c r="AD422" s="21">
        <f>IF($Q422="","",$Q422-N($AC422))</f>
        <v/>
      </c>
    </row>
    <row r="423">
      <c r="P423" s="18" t="n"/>
      <c r="Q423" s="19" t="n"/>
      <c r="S423" s="19" t="n"/>
      <c r="T423" s="20" t="n"/>
      <c r="Z423" s="18" t="n"/>
      <c r="AA423" s="18" t="n"/>
      <c r="AC423" s="21">
        <f>IF(OR($Q423="",$P423=""),"",IF($U423="Straight-line",IF(N($T423)&lt;=0,0,ROUND(($Q423-N($S423))*MIN(IF($P423&gt;Settings!$B$3,0,(YEAR(Settings!$B$3)-YEAR($P423))*12+MONTH(Settings!$B$3)-MONTH($P423)+1),$T423)/$T423,2)),0))</f>
        <v/>
      </c>
      <c r="AD423" s="21">
        <f>IF($Q423="","",$Q423-N($AC423))</f>
        <v/>
      </c>
    </row>
    <row r="424">
      <c r="P424" s="18" t="n"/>
      <c r="Q424" s="19" t="n"/>
      <c r="S424" s="19" t="n"/>
      <c r="T424" s="20" t="n"/>
      <c r="Z424" s="18" t="n"/>
      <c r="AA424" s="18" t="n"/>
      <c r="AC424" s="21">
        <f>IF(OR($Q424="",$P424=""),"",IF($U424="Straight-line",IF(N($T424)&lt;=0,0,ROUND(($Q424-N($S424))*MIN(IF($P424&gt;Settings!$B$3,0,(YEAR(Settings!$B$3)-YEAR($P424))*12+MONTH(Settings!$B$3)-MONTH($P424)+1),$T424)/$T424,2)),0))</f>
        <v/>
      </c>
      <c r="AD424" s="21">
        <f>IF($Q424="","",$Q424-N($AC424))</f>
        <v/>
      </c>
    </row>
    <row r="425">
      <c r="P425" s="18" t="n"/>
      <c r="Q425" s="19" t="n"/>
      <c r="S425" s="19" t="n"/>
      <c r="T425" s="20" t="n"/>
      <c r="Z425" s="18" t="n"/>
      <c r="AA425" s="18" t="n"/>
      <c r="AC425" s="21">
        <f>IF(OR($Q425="",$P425=""),"",IF($U425="Straight-line",IF(N($T425)&lt;=0,0,ROUND(($Q425-N($S425))*MIN(IF($P425&gt;Settings!$B$3,0,(YEAR(Settings!$B$3)-YEAR($P425))*12+MONTH(Settings!$B$3)-MONTH($P425)+1),$T425)/$T425,2)),0))</f>
        <v/>
      </c>
      <c r="AD425" s="21">
        <f>IF($Q425="","",$Q425-N($AC425))</f>
        <v/>
      </c>
    </row>
    <row r="426">
      <c r="P426" s="18" t="n"/>
      <c r="Q426" s="19" t="n"/>
      <c r="S426" s="19" t="n"/>
      <c r="T426" s="20" t="n"/>
      <c r="Z426" s="18" t="n"/>
      <c r="AA426" s="18" t="n"/>
      <c r="AC426" s="21">
        <f>IF(OR($Q426="",$P426=""),"",IF($U426="Straight-line",IF(N($T426)&lt;=0,0,ROUND(($Q426-N($S426))*MIN(IF($P426&gt;Settings!$B$3,0,(YEAR(Settings!$B$3)-YEAR($P426))*12+MONTH(Settings!$B$3)-MONTH($P426)+1),$T426)/$T426,2)),0))</f>
        <v/>
      </c>
      <c r="AD426" s="21">
        <f>IF($Q426="","",$Q426-N($AC426))</f>
        <v/>
      </c>
    </row>
    <row r="427">
      <c r="P427" s="18" t="n"/>
      <c r="Q427" s="19" t="n"/>
      <c r="S427" s="19" t="n"/>
      <c r="T427" s="20" t="n"/>
      <c r="Z427" s="18" t="n"/>
      <c r="AA427" s="18" t="n"/>
      <c r="AC427" s="21">
        <f>IF(OR($Q427="",$P427=""),"",IF($U427="Straight-line",IF(N($T427)&lt;=0,0,ROUND(($Q427-N($S427))*MIN(IF($P427&gt;Settings!$B$3,0,(YEAR(Settings!$B$3)-YEAR($P427))*12+MONTH(Settings!$B$3)-MONTH($P427)+1),$T427)/$T427,2)),0))</f>
        <v/>
      </c>
      <c r="AD427" s="21">
        <f>IF($Q427="","",$Q427-N($AC427))</f>
        <v/>
      </c>
    </row>
    <row r="428">
      <c r="P428" s="18" t="n"/>
      <c r="Q428" s="19" t="n"/>
      <c r="S428" s="19" t="n"/>
      <c r="T428" s="20" t="n"/>
      <c r="Z428" s="18" t="n"/>
      <c r="AA428" s="18" t="n"/>
      <c r="AC428" s="21">
        <f>IF(OR($Q428="",$P428=""),"",IF($U428="Straight-line",IF(N($T428)&lt;=0,0,ROUND(($Q428-N($S428))*MIN(IF($P428&gt;Settings!$B$3,0,(YEAR(Settings!$B$3)-YEAR($P428))*12+MONTH(Settings!$B$3)-MONTH($P428)+1),$T428)/$T428,2)),0))</f>
        <v/>
      </c>
      <c r="AD428" s="21">
        <f>IF($Q428="","",$Q428-N($AC428))</f>
        <v/>
      </c>
    </row>
    <row r="429">
      <c r="P429" s="18" t="n"/>
      <c r="Q429" s="19" t="n"/>
      <c r="S429" s="19" t="n"/>
      <c r="T429" s="20" t="n"/>
      <c r="Z429" s="18" t="n"/>
      <c r="AA429" s="18" t="n"/>
      <c r="AC429" s="21">
        <f>IF(OR($Q429="",$P429=""),"",IF($U429="Straight-line",IF(N($T429)&lt;=0,0,ROUND(($Q429-N($S429))*MIN(IF($P429&gt;Settings!$B$3,0,(YEAR(Settings!$B$3)-YEAR($P429))*12+MONTH(Settings!$B$3)-MONTH($P429)+1),$T429)/$T429,2)),0))</f>
        <v/>
      </c>
      <c r="AD429" s="21">
        <f>IF($Q429="","",$Q429-N($AC429))</f>
        <v/>
      </c>
    </row>
    <row r="430">
      <c r="P430" s="18" t="n"/>
      <c r="Q430" s="19" t="n"/>
      <c r="S430" s="19" t="n"/>
      <c r="T430" s="20" t="n"/>
      <c r="Z430" s="18" t="n"/>
      <c r="AA430" s="18" t="n"/>
      <c r="AC430" s="21">
        <f>IF(OR($Q430="",$P430=""),"",IF($U430="Straight-line",IF(N($T430)&lt;=0,0,ROUND(($Q430-N($S430))*MIN(IF($P430&gt;Settings!$B$3,0,(YEAR(Settings!$B$3)-YEAR($P430))*12+MONTH(Settings!$B$3)-MONTH($P430)+1),$T430)/$T430,2)),0))</f>
        <v/>
      </c>
      <c r="AD430" s="21">
        <f>IF($Q430="","",$Q430-N($AC430))</f>
        <v/>
      </c>
    </row>
    <row r="431">
      <c r="P431" s="18" t="n"/>
      <c r="Q431" s="19" t="n"/>
      <c r="S431" s="19" t="n"/>
      <c r="T431" s="20" t="n"/>
      <c r="Z431" s="18" t="n"/>
      <c r="AA431" s="18" t="n"/>
      <c r="AC431" s="21">
        <f>IF(OR($Q431="",$P431=""),"",IF($U431="Straight-line",IF(N($T431)&lt;=0,0,ROUND(($Q431-N($S431))*MIN(IF($P431&gt;Settings!$B$3,0,(YEAR(Settings!$B$3)-YEAR($P431))*12+MONTH(Settings!$B$3)-MONTH($P431)+1),$T431)/$T431,2)),0))</f>
        <v/>
      </c>
      <c r="AD431" s="21">
        <f>IF($Q431="","",$Q431-N($AC431))</f>
        <v/>
      </c>
    </row>
    <row r="432">
      <c r="P432" s="18" t="n"/>
      <c r="Q432" s="19" t="n"/>
      <c r="S432" s="19" t="n"/>
      <c r="T432" s="20" t="n"/>
      <c r="Z432" s="18" t="n"/>
      <c r="AA432" s="18" t="n"/>
      <c r="AC432" s="21">
        <f>IF(OR($Q432="",$P432=""),"",IF($U432="Straight-line",IF(N($T432)&lt;=0,0,ROUND(($Q432-N($S432))*MIN(IF($P432&gt;Settings!$B$3,0,(YEAR(Settings!$B$3)-YEAR($P432))*12+MONTH(Settings!$B$3)-MONTH($P432)+1),$T432)/$T432,2)),0))</f>
        <v/>
      </c>
      <c r="AD432" s="21">
        <f>IF($Q432="","",$Q432-N($AC432))</f>
        <v/>
      </c>
    </row>
    <row r="433">
      <c r="P433" s="18" t="n"/>
      <c r="Q433" s="19" t="n"/>
      <c r="S433" s="19" t="n"/>
      <c r="T433" s="20" t="n"/>
      <c r="Z433" s="18" t="n"/>
      <c r="AA433" s="18" t="n"/>
      <c r="AC433" s="21">
        <f>IF(OR($Q433="",$P433=""),"",IF($U433="Straight-line",IF(N($T433)&lt;=0,0,ROUND(($Q433-N($S433))*MIN(IF($P433&gt;Settings!$B$3,0,(YEAR(Settings!$B$3)-YEAR($P433))*12+MONTH(Settings!$B$3)-MONTH($P433)+1),$T433)/$T433,2)),0))</f>
        <v/>
      </c>
      <c r="AD433" s="21">
        <f>IF($Q433="","",$Q433-N($AC433))</f>
        <v/>
      </c>
    </row>
    <row r="434">
      <c r="P434" s="18" t="n"/>
      <c r="Q434" s="19" t="n"/>
      <c r="S434" s="19" t="n"/>
      <c r="T434" s="20" t="n"/>
      <c r="Z434" s="18" t="n"/>
      <c r="AA434" s="18" t="n"/>
      <c r="AC434" s="21">
        <f>IF(OR($Q434="",$P434=""),"",IF($U434="Straight-line",IF(N($T434)&lt;=0,0,ROUND(($Q434-N($S434))*MIN(IF($P434&gt;Settings!$B$3,0,(YEAR(Settings!$B$3)-YEAR($P434))*12+MONTH(Settings!$B$3)-MONTH($P434)+1),$T434)/$T434,2)),0))</f>
        <v/>
      </c>
      <c r="AD434" s="21">
        <f>IF($Q434="","",$Q434-N($AC434))</f>
        <v/>
      </c>
    </row>
    <row r="435">
      <c r="P435" s="18" t="n"/>
      <c r="Q435" s="19" t="n"/>
      <c r="S435" s="19" t="n"/>
      <c r="T435" s="20" t="n"/>
      <c r="Z435" s="18" t="n"/>
      <c r="AA435" s="18" t="n"/>
      <c r="AC435" s="21">
        <f>IF(OR($Q435="",$P435=""),"",IF($U435="Straight-line",IF(N($T435)&lt;=0,0,ROUND(($Q435-N($S435))*MIN(IF($P435&gt;Settings!$B$3,0,(YEAR(Settings!$B$3)-YEAR($P435))*12+MONTH(Settings!$B$3)-MONTH($P435)+1),$T435)/$T435,2)),0))</f>
        <v/>
      </c>
      <c r="AD435" s="21">
        <f>IF($Q435="","",$Q435-N($AC435))</f>
        <v/>
      </c>
    </row>
    <row r="436">
      <c r="P436" s="18" t="n"/>
      <c r="Q436" s="19" t="n"/>
      <c r="S436" s="19" t="n"/>
      <c r="T436" s="20" t="n"/>
      <c r="Z436" s="18" t="n"/>
      <c r="AA436" s="18" t="n"/>
      <c r="AC436" s="21">
        <f>IF(OR($Q436="",$P436=""),"",IF($U436="Straight-line",IF(N($T436)&lt;=0,0,ROUND(($Q436-N($S436))*MIN(IF($P436&gt;Settings!$B$3,0,(YEAR(Settings!$B$3)-YEAR($P436))*12+MONTH(Settings!$B$3)-MONTH($P436)+1),$T436)/$T436,2)),0))</f>
        <v/>
      </c>
      <c r="AD436" s="21">
        <f>IF($Q436="","",$Q436-N($AC436))</f>
        <v/>
      </c>
    </row>
    <row r="437">
      <c r="P437" s="18" t="n"/>
      <c r="Q437" s="19" t="n"/>
      <c r="S437" s="19" t="n"/>
      <c r="T437" s="20" t="n"/>
      <c r="Z437" s="18" t="n"/>
      <c r="AA437" s="18" t="n"/>
      <c r="AC437" s="21">
        <f>IF(OR($Q437="",$P437=""),"",IF($U437="Straight-line",IF(N($T437)&lt;=0,0,ROUND(($Q437-N($S437))*MIN(IF($P437&gt;Settings!$B$3,0,(YEAR(Settings!$B$3)-YEAR($P437))*12+MONTH(Settings!$B$3)-MONTH($P437)+1),$T437)/$T437,2)),0))</f>
        <v/>
      </c>
      <c r="AD437" s="21">
        <f>IF($Q437="","",$Q437-N($AC437))</f>
        <v/>
      </c>
    </row>
    <row r="438">
      <c r="P438" s="18" t="n"/>
      <c r="Q438" s="19" t="n"/>
      <c r="S438" s="19" t="n"/>
      <c r="T438" s="20" t="n"/>
      <c r="Z438" s="18" t="n"/>
      <c r="AA438" s="18" t="n"/>
      <c r="AC438" s="21">
        <f>IF(OR($Q438="",$P438=""),"",IF($U438="Straight-line",IF(N($T438)&lt;=0,0,ROUND(($Q438-N($S438))*MIN(IF($P438&gt;Settings!$B$3,0,(YEAR(Settings!$B$3)-YEAR($P438))*12+MONTH(Settings!$B$3)-MONTH($P438)+1),$T438)/$T438,2)),0))</f>
        <v/>
      </c>
      <c r="AD438" s="21">
        <f>IF($Q438="","",$Q438-N($AC438))</f>
        <v/>
      </c>
    </row>
    <row r="439">
      <c r="P439" s="18" t="n"/>
      <c r="Q439" s="19" t="n"/>
      <c r="S439" s="19" t="n"/>
      <c r="T439" s="20" t="n"/>
      <c r="Z439" s="18" t="n"/>
      <c r="AA439" s="18" t="n"/>
      <c r="AC439" s="21">
        <f>IF(OR($Q439="",$P439=""),"",IF($U439="Straight-line",IF(N($T439)&lt;=0,0,ROUND(($Q439-N($S439))*MIN(IF($P439&gt;Settings!$B$3,0,(YEAR(Settings!$B$3)-YEAR($P439))*12+MONTH(Settings!$B$3)-MONTH($P439)+1),$T439)/$T439,2)),0))</f>
        <v/>
      </c>
      <c r="AD439" s="21">
        <f>IF($Q439="","",$Q439-N($AC439))</f>
        <v/>
      </c>
    </row>
    <row r="440">
      <c r="P440" s="18" t="n"/>
      <c r="Q440" s="19" t="n"/>
      <c r="S440" s="19" t="n"/>
      <c r="T440" s="20" t="n"/>
      <c r="Z440" s="18" t="n"/>
      <c r="AA440" s="18" t="n"/>
      <c r="AC440" s="21">
        <f>IF(OR($Q440="",$P440=""),"",IF($U440="Straight-line",IF(N($T440)&lt;=0,0,ROUND(($Q440-N($S440))*MIN(IF($P440&gt;Settings!$B$3,0,(YEAR(Settings!$B$3)-YEAR($P440))*12+MONTH(Settings!$B$3)-MONTH($P440)+1),$T440)/$T440,2)),0))</f>
        <v/>
      </c>
      <c r="AD440" s="21">
        <f>IF($Q440="","",$Q440-N($AC440))</f>
        <v/>
      </c>
    </row>
    <row r="441">
      <c r="P441" s="18" t="n"/>
      <c r="Q441" s="19" t="n"/>
      <c r="S441" s="19" t="n"/>
      <c r="T441" s="20" t="n"/>
      <c r="Z441" s="18" t="n"/>
      <c r="AA441" s="18" t="n"/>
      <c r="AC441" s="21">
        <f>IF(OR($Q441="",$P441=""),"",IF($U441="Straight-line",IF(N($T441)&lt;=0,0,ROUND(($Q441-N($S441))*MIN(IF($P441&gt;Settings!$B$3,0,(YEAR(Settings!$B$3)-YEAR($P441))*12+MONTH(Settings!$B$3)-MONTH($P441)+1),$T441)/$T441,2)),0))</f>
        <v/>
      </c>
      <c r="AD441" s="21">
        <f>IF($Q441="","",$Q441-N($AC441))</f>
        <v/>
      </c>
    </row>
    <row r="442">
      <c r="P442" s="18" t="n"/>
      <c r="Q442" s="19" t="n"/>
      <c r="S442" s="19" t="n"/>
      <c r="T442" s="20" t="n"/>
      <c r="Z442" s="18" t="n"/>
      <c r="AA442" s="18" t="n"/>
      <c r="AC442" s="21">
        <f>IF(OR($Q442="",$P442=""),"",IF($U442="Straight-line",IF(N($T442)&lt;=0,0,ROUND(($Q442-N($S442))*MIN(IF($P442&gt;Settings!$B$3,0,(YEAR(Settings!$B$3)-YEAR($P442))*12+MONTH(Settings!$B$3)-MONTH($P442)+1),$T442)/$T442,2)),0))</f>
        <v/>
      </c>
      <c r="AD442" s="21">
        <f>IF($Q442="","",$Q442-N($AC442))</f>
        <v/>
      </c>
    </row>
    <row r="443">
      <c r="P443" s="18" t="n"/>
      <c r="Q443" s="19" t="n"/>
      <c r="S443" s="19" t="n"/>
      <c r="T443" s="20" t="n"/>
      <c r="Z443" s="18" t="n"/>
      <c r="AA443" s="18" t="n"/>
      <c r="AC443" s="21">
        <f>IF(OR($Q443="",$P443=""),"",IF($U443="Straight-line",IF(N($T443)&lt;=0,0,ROUND(($Q443-N($S443))*MIN(IF($P443&gt;Settings!$B$3,0,(YEAR(Settings!$B$3)-YEAR($P443))*12+MONTH(Settings!$B$3)-MONTH($P443)+1),$T443)/$T443,2)),0))</f>
        <v/>
      </c>
      <c r="AD443" s="21">
        <f>IF($Q443="","",$Q443-N($AC443))</f>
        <v/>
      </c>
    </row>
    <row r="444">
      <c r="P444" s="18" t="n"/>
      <c r="Q444" s="19" t="n"/>
      <c r="S444" s="19" t="n"/>
      <c r="T444" s="20" t="n"/>
      <c r="Z444" s="18" t="n"/>
      <c r="AA444" s="18" t="n"/>
      <c r="AC444" s="21">
        <f>IF(OR($Q444="",$P444=""),"",IF($U444="Straight-line",IF(N($T444)&lt;=0,0,ROUND(($Q444-N($S444))*MIN(IF($P444&gt;Settings!$B$3,0,(YEAR(Settings!$B$3)-YEAR($P444))*12+MONTH(Settings!$B$3)-MONTH($P444)+1),$T444)/$T444,2)),0))</f>
        <v/>
      </c>
      <c r="AD444" s="21">
        <f>IF($Q444="","",$Q444-N($AC444))</f>
        <v/>
      </c>
    </row>
    <row r="445">
      <c r="P445" s="18" t="n"/>
      <c r="Q445" s="19" t="n"/>
      <c r="S445" s="19" t="n"/>
      <c r="T445" s="20" t="n"/>
      <c r="Z445" s="18" t="n"/>
      <c r="AA445" s="18" t="n"/>
      <c r="AC445" s="21">
        <f>IF(OR($Q445="",$P445=""),"",IF($U445="Straight-line",IF(N($T445)&lt;=0,0,ROUND(($Q445-N($S445))*MIN(IF($P445&gt;Settings!$B$3,0,(YEAR(Settings!$B$3)-YEAR($P445))*12+MONTH(Settings!$B$3)-MONTH($P445)+1),$T445)/$T445,2)),0))</f>
        <v/>
      </c>
      <c r="AD445" s="21">
        <f>IF($Q445="","",$Q445-N($AC445))</f>
        <v/>
      </c>
    </row>
    <row r="446">
      <c r="P446" s="18" t="n"/>
      <c r="Q446" s="19" t="n"/>
      <c r="S446" s="19" t="n"/>
      <c r="T446" s="20" t="n"/>
      <c r="Z446" s="18" t="n"/>
      <c r="AA446" s="18" t="n"/>
      <c r="AC446" s="21">
        <f>IF(OR($Q446="",$P446=""),"",IF($U446="Straight-line",IF(N($T446)&lt;=0,0,ROUND(($Q446-N($S446))*MIN(IF($P446&gt;Settings!$B$3,0,(YEAR(Settings!$B$3)-YEAR($P446))*12+MONTH(Settings!$B$3)-MONTH($P446)+1),$T446)/$T446,2)),0))</f>
        <v/>
      </c>
      <c r="AD446" s="21">
        <f>IF($Q446="","",$Q446-N($AC446))</f>
        <v/>
      </c>
    </row>
    <row r="447">
      <c r="P447" s="18" t="n"/>
      <c r="Q447" s="19" t="n"/>
      <c r="S447" s="19" t="n"/>
      <c r="T447" s="20" t="n"/>
      <c r="Z447" s="18" t="n"/>
      <c r="AA447" s="18" t="n"/>
      <c r="AC447" s="21">
        <f>IF(OR($Q447="",$P447=""),"",IF($U447="Straight-line",IF(N($T447)&lt;=0,0,ROUND(($Q447-N($S447))*MIN(IF($P447&gt;Settings!$B$3,0,(YEAR(Settings!$B$3)-YEAR($P447))*12+MONTH(Settings!$B$3)-MONTH($P447)+1),$T447)/$T447,2)),0))</f>
        <v/>
      </c>
      <c r="AD447" s="21">
        <f>IF($Q447="","",$Q447-N($AC447))</f>
        <v/>
      </c>
    </row>
    <row r="448">
      <c r="P448" s="18" t="n"/>
      <c r="Q448" s="19" t="n"/>
      <c r="S448" s="19" t="n"/>
      <c r="T448" s="20" t="n"/>
      <c r="Z448" s="18" t="n"/>
      <c r="AA448" s="18" t="n"/>
      <c r="AC448" s="21">
        <f>IF(OR($Q448="",$P448=""),"",IF($U448="Straight-line",IF(N($T448)&lt;=0,0,ROUND(($Q448-N($S448))*MIN(IF($P448&gt;Settings!$B$3,0,(YEAR(Settings!$B$3)-YEAR($P448))*12+MONTH(Settings!$B$3)-MONTH($P448)+1),$T448)/$T448,2)),0))</f>
        <v/>
      </c>
      <c r="AD448" s="21">
        <f>IF($Q448="","",$Q448-N($AC448))</f>
        <v/>
      </c>
    </row>
    <row r="449">
      <c r="P449" s="18" t="n"/>
      <c r="Q449" s="19" t="n"/>
      <c r="S449" s="19" t="n"/>
      <c r="T449" s="20" t="n"/>
      <c r="Z449" s="18" t="n"/>
      <c r="AA449" s="18" t="n"/>
      <c r="AC449" s="21">
        <f>IF(OR($Q449="",$P449=""),"",IF($U449="Straight-line",IF(N($T449)&lt;=0,0,ROUND(($Q449-N($S449))*MIN(IF($P449&gt;Settings!$B$3,0,(YEAR(Settings!$B$3)-YEAR($P449))*12+MONTH(Settings!$B$3)-MONTH($P449)+1),$T449)/$T449,2)),0))</f>
        <v/>
      </c>
      <c r="AD449" s="21">
        <f>IF($Q449="","",$Q449-N($AC449))</f>
        <v/>
      </c>
    </row>
    <row r="450">
      <c r="P450" s="18" t="n"/>
      <c r="Q450" s="19" t="n"/>
      <c r="S450" s="19" t="n"/>
      <c r="T450" s="20" t="n"/>
      <c r="Z450" s="18" t="n"/>
      <c r="AA450" s="18" t="n"/>
      <c r="AC450" s="21">
        <f>IF(OR($Q450="",$P450=""),"",IF($U450="Straight-line",IF(N($T450)&lt;=0,0,ROUND(($Q450-N($S450))*MIN(IF($P450&gt;Settings!$B$3,0,(YEAR(Settings!$B$3)-YEAR($P450))*12+MONTH(Settings!$B$3)-MONTH($P450)+1),$T450)/$T450,2)),0))</f>
        <v/>
      </c>
      <c r="AD450" s="21">
        <f>IF($Q450="","",$Q450-N($AC450))</f>
        <v/>
      </c>
    </row>
    <row r="451">
      <c r="P451" s="18" t="n"/>
      <c r="Q451" s="19" t="n"/>
      <c r="S451" s="19" t="n"/>
      <c r="T451" s="20" t="n"/>
      <c r="Z451" s="18" t="n"/>
      <c r="AA451" s="18" t="n"/>
      <c r="AC451" s="21">
        <f>IF(OR($Q451="",$P451=""),"",IF($U451="Straight-line",IF(N($T451)&lt;=0,0,ROUND(($Q451-N($S451))*MIN(IF($P451&gt;Settings!$B$3,0,(YEAR(Settings!$B$3)-YEAR($P451))*12+MONTH(Settings!$B$3)-MONTH($P451)+1),$T451)/$T451,2)),0))</f>
        <v/>
      </c>
      <c r="AD451" s="21">
        <f>IF($Q451="","",$Q451-N($AC451))</f>
        <v/>
      </c>
    </row>
    <row r="452">
      <c r="P452" s="18" t="n"/>
      <c r="Q452" s="19" t="n"/>
      <c r="S452" s="19" t="n"/>
      <c r="T452" s="20" t="n"/>
      <c r="Z452" s="18" t="n"/>
      <c r="AA452" s="18" t="n"/>
      <c r="AC452" s="21">
        <f>IF(OR($Q452="",$P452=""),"",IF($U452="Straight-line",IF(N($T452)&lt;=0,0,ROUND(($Q452-N($S452))*MIN(IF($P452&gt;Settings!$B$3,0,(YEAR(Settings!$B$3)-YEAR($P452))*12+MONTH(Settings!$B$3)-MONTH($P452)+1),$T452)/$T452,2)),0))</f>
        <v/>
      </c>
      <c r="AD452" s="21">
        <f>IF($Q452="","",$Q452-N($AC452))</f>
        <v/>
      </c>
    </row>
    <row r="453">
      <c r="P453" s="18" t="n"/>
      <c r="Q453" s="19" t="n"/>
      <c r="S453" s="19" t="n"/>
      <c r="T453" s="20" t="n"/>
      <c r="Z453" s="18" t="n"/>
      <c r="AA453" s="18" t="n"/>
      <c r="AC453" s="21">
        <f>IF(OR($Q453="",$P453=""),"",IF($U453="Straight-line",IF(N($T453)&lt;=0,0,ROUND(($Q453-N($S453))*MIN(IF($P453&gt;Settings!$B$3,0,(YEAR(Settings!$B$3)-YEAR($P453))*12+MONTH(Settings!$B$3)-MONTH($P453)+1),$T453)/$T453,2)),0))</f>
        <v/>
      </c>
      <c r="AD453" s="21">
        <f>IF($Q453="","",$Q453-N($AC453))</f>
        <v/>
      </c>
    </row>
    <row r="454">
      <c r="P454" s="18" t="n"/>
      <c r="Q454" s="19" t="n"/>
      <c r="S454" s="19" t="n"/>
      <c r="T454" s="20" t="n"/>
      <c r="Z454" s="18" t="n"/>
      <c r="AA454" s="18" t="n"/>
      <c r="AC454" s="21">
        <f>IF(OR($Q454="",$P454=""),"",IF($U454="Straight-line",IF(N($T454)&lt;=0,0,ROUND(($Q454-N($S454))*MIN(IF($P454&gt;Settings!$B$3,0,(YEAR(Settings!$B$3)-YEAR($P454))*12+MONTH(Settings!$B$3)-MONTH($P454)+1),$T454)/$T454,2)),0))</f>
        <v/>
      </c>
      <c r="AD454" s="21">
        <f>IF($Q454="","",$Q454-N($AC454))</f>
        <v/>
      </c>
    </row>
    <row r="455">
      <c r="P455" s="18" t="n"/>
      <c r="Q455" s="19" t="n"/>
      <c r="S455" s="19" t="n"/>
      <c r="T455" s="20" t="n"/>
      <c r="Z455" s="18" t="n"/>
      <c r="AA455" s="18" t="n"/>
      <c r="AC455" s="21">
        <f>IF(OR($Q455="",$P455=""),"",IF($U455="Straight-line",IF(N($T455)&lt;=0,0,ROUND(($Q455-N($S455))*MIN(IF($P455&gt;Settings!$B$3,0,(YEAR(Settings!$B$3)-YEAR($P455))*12+MONTH(Settings!$B$3)-MONTH($P455)+1),$T455)/$T455,2)),0))</f>
        <v/>
      </c>
      <c r="AD455" s="21">
        <f>IF($Q455="","",$Q455-N($AC455))</f>
        <v/>
      </c>
    </row>
    <row r="456">
      <c r="P456" s="18" t="n"/>
      <c r="Q456" s="19" t="n"/>
      <c r="S456" s="19" t="n"/>
      <c r="T456" s="20" t="n"/>
      <c r="Z456" s="18" t="n"/>
      <c r="AA456" s="18" t="n"/>
      <c r="AC456" s="21">
        <f>IF(OR($Q456="",$P456=""),"",IF($U456="Straight-line",IF(N($T456)&lt;=0,0,ROUND(($Q456-N($S456))*MIN(IF($P456&gt;Settings!$B$3,0,(YEAR(Settings!$B$3)-YEAR($P456))*12+MONTH(Settings!$B$3)-MONTH($P456)+1),$T456)/$T456,2)),0))</f>
        <v/>
      </c>
      <c r="AD456" s="21">
        <f>IF($Q456="","",$Q456-N($AC456))</f>
        <v/>
      </c>
    </row>
    <row r="457">
      <c r="P457" s="18" t="n"/>
      <c r="Q457" s="19" t="n"/>
      <c r="S457" s="19" t="n"/>
      <c r="T457" s="20" t="n"/>
      <c r="Z457" s="18" t="n"/>
      <c r="AA457" s="18" t="n"/>
      <c r="AC457" s="21">
        <f>IF(OR($Q457="",$P457=""),"",IF($U457="Straight-line",IF(N($T457)&lt;=0,0,ROUND(($Q457-N($S457))*MIN(IF($P457&gt;Settings!$B$3,0,(YEAR(Settings!$B$3)-YEAR($P457))*12+MONTH(Settings!$B$3)-MONTH($P457)+1),$T457)/$T457,2)),0))</f>
        <v/>
      </c>
      <c r="AD457" s="21">
        <f>IF($Q457="","",$Q457-N($AC457))</f>
        <v/>
      </c>
    </row>
    <row r="458">
      <c r="P458" s="18" t="n"/>
      <c r="Q458" s="19" t="n"/>
      <c r="S458" s="19" t="n"/>
      <c r="T458" s="20" t="n"/>
      <c r="Z458" s="18" t="n"/>
      <c r="AA458" s="18" t="n"/>
      <c r="AC458" s="21">
        <f>IF(OR($Q458="",$P458=""),"",IF($U458="Straight-line",IF(N($T458)&lt;=0,0,ROUND(($Q458-N($S458))*MIN(IF($P458&gt;Settings!$B$3,0,(YEAR(Settings!$B$3)-YEAR($P458))*12+MONTH(Settings!$B$3)-MONTH($P458)+1),$T458)/$T458,2)),0))</f>
        <v/>
      </c>
      <c r="AD458" s="21">
        <f>IF($Q458="","",$Q458-N($AC458))</f>
        <v/>
      </c>
    </row>
    <row r="459">
      <c r="P459" s="18" t="n"/>
      <c r="Q459" s="19" t="n"/>
      <c r="S459" s="19" t="n"/>
      <c r="T459" s="20" t="n"/>
      <c r="Z459" s="18" t="n"/>
      <c r="AA459" s="18" t="n"/>
      <c r="AC459" s="21">
        <f>IF(OR($Q459="",$P459=""),"",IF($U459="Straight-line",IF(N($T459)&lt;=0,0,ROUND(($Q459-N($S459))*MIN(IF($P459&gt;Settings!$B$3,0,(YEAR(Settings!$B$3)-YEAR($P459))*12+MONTH(Settings!$B$3)-MONTH($P459)+1),$T459)/$T459,2)),0))</f>
        <v/>
      </c>
      <c r="AD459" s="21">
        <f>IF($Q459="","",$Q459-N($AC459))</f>
        <v/>
      </c>
    </row>
    <row r="460">
      <c r="P460" s="18" t="n"/>
      <c r="Q460" s="19" t="n"/>
      <c r="S460" s="19" t="n"/>
      <c r="T460" s="20" t="n"/>
      <c r="Z460" s="18" t="n"/>
      <c r="AA460" s="18" t="n"/>
      <c r="AC460" s="21">
        <f>IF(OR($Q460="",$P460=""),"",IF($U460="Straight-line",IF(N($T460)&lt;=0,0,ROUND(($Q460-N($S460))*MIN(IF($P460&gt;Settings!$B$3,0,(YEAR(Settings!$B$3)-YEAR($P460))*12+MONTH(Settings!$B$3)-MONTH($P460)+1),$T460)/$T460,2)),0))</f>
        <v/>
      </c>
      <c r="AD460" s="21">
        <f>IF($Q460="","",$Q460-N($AC460))</f>
        <v/>
      </c>
    </row>
    <row r="461">
      <c r="P461" s="18" t="n"/>
      <c r="Q461" s="19" t="n"/>
      <c r="S461" s="19" t="n"/>
      <c r="T461" s="20" t="n"/>
      <c r="Z461" s="18" t="n"/>
      <c r="AA461" s="18" t="n"/>
      <c r="AC461" s="21">
        <f>IF(OR($Q461="",$P461=""),"",IF($U461="Straight-line",IF(N($T461)&lt;=0,0,ROUND(($Q461-N($S461))*MIN(IF($P461&gt;Settings!$B$3,0,(YEAR(Settings!$B$3)-YEAR($P461))*12+MONTH(Settings!$B$3)-MONTH($P461)+1),$T461)/$T461,2)),0))</f>
        <v/>
      </c>
      <c r="AD461" s="21">
        <f>IF($Q461="","",$Q461-N($AC461))</f>
        <v/>
      </c>
    </row>
    <row r="462">
      <c r="P462" s="18" t="n"/>
      <c r="Q462" s="19" t="n"/>
      <c r="S462" s="19" t="n"/>
      <c r="T462" s="20" t="n"/>
      <c r="Z462" s="18" t="n"/>
      <c r="AA462" s="18" t="n"/>
      <c r="AC462" s="21">
        <f>IF(OR($Q462="",$P462=""),"",IF($U462="Straight-line",IF(N($T462)&lt;=0,0,ROUND(($Q462-N($S462))*MIN(IF($P462&gt;Settings!$B$3,0,(YEAR(Settings!$B$3)-YEAR($P462))*12+MONTH(Settings!$B$3)-MONTH($P462)+1),$T462)/$T462,2)),0))</f>
        <v/>
      </c>
      <c r="AD462" s="21">
        <f>IF($Q462="","",$Q462-N($AC462))</f>
        <v/>
      </c>
    </row>
    <row r="463">
      <c r="P463" s="18" t="n"/>
      <c r="Q463" s="19" t="n"/>
      <c r="S463" s="19" t="n"/>
      <c r="T463" s="20" t="n"/>
      <c r="Z463" s="18" t="n"/>
      <c r="AA463" s="18" t="n"/>
      <c r="AC463" s="21">
        <f>IF(OR($Q463="",$P463=""),"",IF($U463="Straight-line",IF(N($T463)&lt;=0,0,ROUND(($Q463-N($S463))*MIN(IF($P463&gt;Settings!$B$3,0,(YEAR(Settings!$B$3)-YEAR($P463))*12+MONTH(Settings!$B$3)-MONTH($P463)+1),$T463)/$T463,2)),0))</f>
        <v/>
      </c>
      <c r="AD463" s="21">
        <f>IF($Q463="","",$Q463-N($AC463))</f>
        <v/>
      </c>
    </row>
    <row r="464">
      <c r="P464" s="18" t="n"/>
      <c r="Q464" s="19" t="n"/>
      <c r="S464" s="19" t="n"/>
      <c r="T464" s="20" t="n"/>
      <c r="Z464" s="18" t="n"/>
      <c r="AA464" s="18" t="n"/>
      <c r="AC464" s="21">
        <f>IF(OR($Q464="",$P464=""),"",IF($U464="Straight-line",IF(N($T464)&lt;=0,0,ROUND(($Q464-N($S464))*MIN(IF($P464&gt;Settings!$B$3,0,(YEAR(Settings!$B$3)-YEAR($P464))*12+MONTH(Settings!$B$3)-MONTH($P464)+1),$T464)/$T464,2)),0))</f>
        <v/>
      </c>
      <c r="AD464" s="21">
        <f>IF($Q464="","",$Q464-N($AC464))</f>
        <v/>
      </c>
    </row>
    <row r="465">
      <c r="P465" s="18" t="n"/>
      <c r="Q465" s="19" t="n"/>
      <c r="S465" s="19" t="n"/>
      <c r="T465" s="20" t="n"/>
      <c r="Z465" s="18" t="n"/>
      <c r="AA465" s="18" t="n"/>
      <c r="AC465" s="21">
        <f>IF(OR($Q465="",$P465=""),"",IF($U465="Straight-line",IF(N($T465)&lt;=0,0,ROUND(($Q465-N($S465))*MIN(IF($P465&gt;Settings!$B$3,0,(YEAR(Settings!$B$3)-YEAR($P465))*12+MONTH(Settings!$B$3)-MONTH($P465)+1),$T465)/$T465,2)),0))</f>
        <v/>
      </c>
      <c r="AD465" s="21">
        <f>IF($Q465="","",$Q465-N($AC465))</f>
        <v/>
      </c>
    </row>
    <row r="466">
      <c r="P466" s="18" t="n"/>
      <c r="Q466" s="19" t="n"/>
      <c r="S466" s="19" t="n"/>
      <c r="T466" s="20" t="n"/>
      <c r="Z466" s="18" t="n"/>
      <c r="AA466" s="18" t="n"/>
      <c r="AC466" s="21">
        <f>IF(OR($Q466="",$P466=""),"",IF($U466="Straight-line",IF(N($T466)&lt;=0,0,ROUND(($Q466-N($S466))*MIN(IF($P466&gt;Settings!$B$3,0,(YEAR(Settings!$B$3)-YEAR($P466))*12+MONTH(Settings!$B$3)-MONTH($P466)+1),$T466)/$T466,2)),0))</f>
        <v/>
      </c>
      <c r="AD466" s="21">
        <f>IF($Q466="","",$Q466-N($AC466))</f>
        <v/>
      </c>
    </row>
    <row r="467">
      <c r="P467" s="18" t="n"/>
      <c r="Q467" s="19" t="n"/>
      <c r="S467" s="19" t="n"/>
      <c r="T467" s="20" t="n"/>
      <c r="Z467" s="18" t="n"/>
      <c r="AA467" s="18" t="n"/>
      <c r="AC467" s="21">
        <f>IF(OR($Q467="",$P467=""),"",IF($U467="Straight-line",IF(N($T467)&lt;=0,0,ROUND(($Q467-N($S467))*MIN(IF($P467&gt;Settings!$B$3,0,(YEAR(Settings!$B$3)-YEAR($P467))*12+MONTH(Settings!$B$3)-MONTH($P467)+1),$T467)/$T467,2)),0))</f>
        <v/>
      </c>
      <c r="AD467" s="21">
        <f>IF($Q467="","",$Q467-N($AC467))</f>
        <v/>
      </c>
    </row>
    <row r="468">
      <c r="P468" s="18" t="n"/>
      <c r="Q468" s="19" t="n"/>
      <c r="S468" s="19" t="n"/>
      <c r="T468" s="20" t="n"/>
      <c r="Z468" s="18" t="n"/>
      <c r="AA468" s="18" t="n"/>
      <c r="AC468" s="21">
        <f>IF(OR($Q468="",$P468=""),"",IF($U468="Straight-line",IF(N($T468)&lt;=0,0,ROUND(($Q468-N($S468))*MIN(IF($P468&gt;Settings!$B$3,0,(YEAR(Settings!$B$3)-YEAR($P468))*12+MONTH(Settings!$B$3)-MONTH($P468)+1),$T468)/$T468,2)),0))</f>
        <v/>
      </c>
      <c r="AD468" s="21">
        <f>IF($Q468="","",$Q468-N($AC468))</f>
        <v/>
      </c>
    </row>
    <row r="469">
      <c r="P469" s="18" t="n"/>
      <c r="Q469" s="19" t="n"/>
      <c r="S469" s="19" t="n"/>
      <c r="T469" s="20" t="n"/>
      <c r="Z469" s="18" t="n"/>
      <c r="AA469" s="18" t="n"/>
      <c r="AC469" s="21">
        <f>IF(OR($Q469="",$P469=""),"",IF($U469="Straight-line",IF(N($T469)&lt;=0,0,ROUND(($Q469-N($S469))*MIN(IF($P469&gt;Settings!$B$3,0,(YEAR(Settings!$B$3)-YEAR($P469))*12+MONTH(Settings!$B$3)-MONTH($P469)+1),$T469)/$T469,2)),0))</f>
        <v/>
      </c>
      <c r="AD469" s="21">
        <f>IF($Q469="","",$Q469-N($AC469))</f>
        <v/>
      </c>
    </row>
    <row r="470">
      <c r="P470" s="18" t="n"/>
      <c r="Q470" s="19" t="n"/>
      <c r="S470" s="19" t="n"/>
      <c r="T470" s="20" t="n"/>
      <c r="Z470" s="18" t="n"/>
      <c r="AA470" s="18" t="n"/>
      <c r="AC470" s="21">
        <f>IF(OR($Q470="",$P470=""),"",IF($U470="Straight-line",IF(N($T470)&lt;=0,0,ROUND(($Q470-N($S470))*MIN(IF($P470&gt;Settings!$B$3,0,(YEAR(Settings!$B$3)-YEAR($P470))*12+MONTH(Settings!$B$3)-MONTH($P470)+1),$T470)/$T470,2)),0))</f>
        <v/>
      </c>
      <c r="AD470" s="21">
        <f>IF($Q470="","",$Q470-N($AC470))</f>
        <v/>
      </c>
    </row>
    <row r="471">
      <c r="P471" s="18" t="n"/>
      <c r="Q471" s="19" t="n"/>
      <c r="S471" s="19" t="n"/>
      <c r="T471" s="20" t="n"/>
      <c r="Z471" s="18" t="n"/>
      <c r="AA471" s="18" t="n"/>
      <c r="AC471" s="21">
        <f>IF(OR($Q471="",$P471=""),"",IF($U471="Straight-line",IF(N($T471)&lt;=0,0,ROUND(($Q471-N($S471))*MIN(IF($P471&gt;Settings!$B$3,0,(YEAR(Settings!$B$3)-YEAR($P471))*12+MONTH(Settings!$B$3)-MONTH($P471)+1),$T471)/$T471,2)),0))</f>
        <v/>
      </c>
      <c r="AD471" s="21">
        <f>IF($Q471="","",$Q471-N($AC471))</f>
        <v/>
      </c>
    </row>
    <row r="472">
      <c r="P472" s="18" t="n"/>
      <c r="Q472" s="19" t="n"/>
      <c r="S472" s="19" t="n"/>
      <c r="T472" s="20" t="n"/>
      <c r="Z472" s="18" t="n"/>
      <c r="AA472" s="18" t="n"/>
      <c r="AC472" s="21">
        <f>IF(OR($Q472="",$P472=""),"",IF($U472="Straight-line",IF(N($T472)&lt;=0,0,ROUND(($Q472-N($S472))*MIN(IF($P472&gt;Settings!$B$3,0,(YEAR(Settings!$B$3)-YEAR($P472))*12+MONTH(Settings!$B$3)-MONTH($P472)+1),$T472)/$T472,2)),0))</f>
        <v/>
      </c>
      <c r="AD472" s="21">
        <f>IF($Q472="","",$Q472-N($AC472))</f>
        <v/>
      </c>
    </row>
    <row r="473">
      <c r="P473" s="18" t="n"/>
      <c r="Q473" s="19" t="n"/>
      <c r="S473" s="19" t="n"/>
      <c r="T473" s="20" t="n"/>
      <c r="Z473" s="18" t="n"/>
      <c r="AA473" s="18" t="n"/>
      <c r="AC473" s="21">
        <f>IF(OR($Q473="",$P473=""),"",IF($U473="Straight-line",IF(N($T473)&lt;=0,0,ROUND(($Q473-N($S473))*MIN(IF($P473&gt;Settings!$B$3,0,(YEAR(Settings!$B$3)-YEAR($P473))*12+MONTH(Settings!$B$3)-MONTH($P473)+1),$T473)/$T473,2)),0))</f>
        <v/>
      </c>
      <c r="AD473" s="21">
        <f>IF($Q473="","",$Q473-N($AC473))</f>
        <v/>
      </c>
    </row>
    <row r="474">
      <c r="P474" s="18" t="n"/>
      <c r="Q474" s="19" t="n"/>
      <c r="S474" s="19" t="n"/>
      <c r="T474" s="20" t="n"/>
      <c r="Z474" s="18" t="n"/>
      <c r="AA474" s="18" t="n"/>
      <c r="AC474" s="21">
        <f>IF(OR($Q474="",$P474=""),"",IF($U474="Straight-line",IF(N($T474)&lt;=0,0,ROUND(($Q474-N($S474))*MIN(IF($P474&gt;Settings!$B$3,0,(YEAR(Settings!$B$3)-YEAR($P474))*12+MONTH(Settings!$B$3)-MONTH($P474)+1),$T474)/$T474,2)),0))</f>
        <v/>
      </c>
      <c r="AD474" s="21">
        <f>IF($Q474="","",$Q474-N($AC474))</f>
        <v/>
      </c>
    </row>
    <row r="475">
      <c r="P475" s="18" t="n"/>
      <c r="Q475" s="19" t="n"/>
      <c r="S475" s="19" t="n"/>
      <c r="T475" s="20" t="n"/>
      <c r="Z475" s="18" t="n"/>
      <c r="AA475" s="18" t="n"/>
      <c r="AC475" s="21">
        <f>IF(OR($Q475="",$P475=""),"",IF($U475="Straight-line",IF(N($T475)&lt;=0,0,ROUND(($Q475-N($S475))*MIN(IF($P475&gt;Settings!$B$3,0,(YEAR(Settings!$B$3)-YEAR($P475))*12+MONTH(Settings!$B$3)-MONTH($P475)+1),$T475)/$T475,2)),0))</f>
        <v/>
      </c>
      <c r="AD475" s="21">
        <f>IF($Q475="","",$Q475-N($AC475))</f>
        <v/>
      </c>
    </row>
    <row r="476">
      <c r="P476" s="18" t="n"/>
      <c r="Q476" s="19" t="n"/>
      <c r="S476" s="19" t="n"/>
      <c r="T476" s="20" t="n"/>
      <c r="Z476" s="18" t="n"/>
      <c r="AA476" s="18" t="n"/>
      <c r="AC476" s="21">
        <f>IF(OR($Q476="",$P476=""),"",IF($U476="Straight-line",IF(N($T476)&lt;=0,0,ROUND(($Q476-N($S476))*MIN(IF($P476&gt;Settings!$B$3,0,(YEAR(Settings!$B$3)-YEAR($P476))*12+MONTH(Settings!$B$3)-MONTH($P476)+1),$T476)/$T476,2)),0))</f>
        <v/>
      </c>
      <c r="AD476" s="21">
        <f>IF($Q476="","",$Q476-N($AC476))</f>
        <v/>
      </c>
    </row>
    <row r="477">
      <c r="P477" s="18" t="n"/>
      <c r="Q477" s="19" t="n"/>
      <c r="S477" s="19" t="n"/>
      <c r="T477" s="20" t="n"/>
      <c r="Z477" s="18" t="n"/>
      <c r="AA477" s="18" t="n"/>
      <c r="AC477" s="21">
        <f>IF(OR($Q477="",$P477=""),"",IF($U477="Straight-line",IF(N($T477)&lt;=0,0,ROUND(($Q477-N($S477))*MIN(IF($P477&gt;Settings!$B$3,0,(YEAR(Settings!$B$3)-YEAR($P477))*12+MONTH(Settings!$B$3)-MONTH($P477)+1),$T477)/$T477,2)),0))</f>
        <v/>
      </c>
      <c r="AD477" s="21">
        <f>IF($Q477="","",$Q477-N($AC477))</f>
        <v/>
      </c>
    </row>
    <row r="478">
      <c r="P478" s="18" t="n"/>
      <c r="Q478" s="19" t="n"/>
      <c r="S478" s="19" t="n"/>
      <c r="T478" s="20" t="n"/>
      <c r="Z478" s="18" t="n"/>
      <c r="AA478" s="18" t="n"/>
      <c r="AC478" s="21">
        <f>IF(OR($Q478="",$P478=""),"",IF($U478="Straight-line",IF(N($T478)&lt;=0,0,ROUND(($Q478-N($S478))*MIN(IF($P478&gt;Settings!$B$3,0,(YEAR(Settings!$B$3)-YEAR($P478))*12+MONTH(Settings!$B$3)-MONTH($P478)+1),$T478)/$T478,2)),0))</f>
        <v/>
      </c>
      <c r="AD478" s="21">
        <f>IF($Q478="","",$Q478-N($AC478))</f>
        <v/>
      </c>
    </row>
    <row r="479">
      <c r="P479" s="18" t="n"/>
      <c r="Q479" s="19" t="n"/>
      <c r="S479" s="19" t="n"/>
      <c r="T479" s="20" t="n"/>
      <c r="Z479" s="18" t="n"/>
      <c r="AA479" s="18" t="n"/>
      <c r="AC479" s="21">
        <f>IF(OR($Q479="",$P479=""),"",IF($U479="Straight-line",IF(N($T479)&lt;=0,0,ROUND(($Q479-N($S479))*MIN(IF($P479&gt;Settings!$B$3,0,(YEAR(Settings!$B$3)-YEAR($P479))*12+MONTH(Settings!$B$3)-MONTH($P479)+1),$T479)/$T479,2)),0))</f>
        <v/>
      </c>
      <c r="AD479" s="21">
        <f>IF($Q479="","",$Q479-N($AC479))</f>
        <v/>
      </c>
    </row>
    <row r="480">
      <c r="P480" s="18" t="n"/>
      <c r="Q480" s="19" t="n"/>
      <c r="S480" s="19" t="n"/>
      <c r="T480" s="20" t="n"/>
      <c r="Z480" s="18" t="n"/>
      <c r="AA480" s="18" t="n"/>
      <c r="AC480" s="21">
        <f>IF(OR($Q480="",$P480=""),"",IF($U480="Straight-line",IF(N($T480)&lt;=0,0,ROUND(($Q480-N($S480))*MIN(IF($P480&gt;Settings!$B$3,0,(YEAR(Settings!$B$3)-YEAR($P480))*12+MONTH(Settings!$B$3)-MONTH($P480)+1),$T480)/$T480,2)),0))</f>
        <v/>
      </c>
      <c r="AD480" s="21">
        <f>IF($Q480="","",$Q480-N($AC480))</f>
        <v/>
      </c>
    </row>
    <row r="481">
      <c r="P481" s="18" t="n"/>
      <c r="Q481" s="19" t="n"/>
      <c r="S481" s="19" t="n"/>
      <c r="T481" s="20" t="n"/>
      <c r="Z481" s="18" t="n"/>
      <c r="AA481" s="18" t="n"/>
      <c r="AC481" s="21">
        <f>IF(OR($Q481="",$P481=""),"",IF($U481="Straight-line",IF(N($T481)&lt;=0,0,ROUND(($Q481-N($S481))*MIN(IF($P481&gt;Settings!$B$3,0,(YEAR(Settings!$B$3)-YEAR($P481))*12+MONTH(Settings!$B$3)-MONTH($P481)+1),$T481)/$T481,2)),0))</f>
        <v/>
      </c>
      <c r="AD481" s="21">
        <f>IF($Q481="","",$Q481-N($AC481))</f>
        <v/>
      </c>
    </row>
    <row r="482">
      <c r="P482" s="18" t="n"/>
      <c r="Q482" s="19" t="n"/>
      <c r="S482" s="19" t="n"/>
      <c r="T482" s="20" t="n"/>
      <c r="Z482" s="18" t="n"/>
      <c r="AA482" s="18" t="n"/>
      <c r="AC482" s="21">
        <f>IF(OR($Q482="",$P482=""),"",IF($U482="Straight-line",IF(N($T482)&lt;=0,0,ROUND(($Q482-N($S482))*MIN(IF($P482&gt;Settings!$B$3,0,(YEAR(Settings!$B$3)-YEAR($P482))*12+MONTH(Settings!$B$3)-MONTH($P482)+1),$T482)/$T482,2)),0))</f>
        <v/>
      </c>
      <c r="AD482" s="21">
        <f>IF($Q482="","",$Q482-N($AC482))</f>
        <v/>
      </c>
    </row>
    <row r="483">
      <c r="P483" s="18" t="n"/>
      <c r="Q483" s="19" t="n"/>
      <c r="S483" s="19" t="n"/>
      <c r="T483" s="20" t="n"/>
      <c r="Z483" s="18" t="n"/>
      <c r="AA483" s="18" t="n"/>
      <c r="AC483" s="21">
        <f>IF(OR($Q483="",$P483=""),"",IF($U483="Straight-line",IF(N($T483)&lt;=0,0,ROUND(($Q483-N($S483))*MIN(IF($P483&gt;Settings!$B$3,0,(YEAR(Settings!$B$3)-YEAR($P483))*12+MONTH(Settings!$B$3)-MONTH($P483)+1),$T483)/$T483,2)),0))</f>
        <v/>
      </c>
      <c r="AD483" s="21">
        <f>IF($Q483="","",$Q483-N($AC483))</f>
        <v/>
      </c>
    </row>
    <row r="484">
      <c r="P484" s="18" t="n"/>
      <c r="Q484" s="19" t="n"/>
      <c r="S484" s="19" t="n"/>
      <c r="T484" s="20" t="n"/>
      <c r="Z484" s="18" t="n"/>
      <c r="AA484" s="18" t="n"/>
      <c r="AC484" s="21">
        <f>IF(OR($Q484="",$P484=""),"",IF($U484="Straight-line",IF(N($T484)&lt;=0,0,ROUND(($Q484-N($S484))*MIN(IF($P484&gt;Settings!$B$3,0,(YEAR(Settings!$B$3)-YEAR($P484))*12+MONTH(Settings!$B$3)-MONTH($P484)+1),$T484)/$T484,2)),0))</f>
        <v/>
      </c>
      <c r="AD484" s="21">
        <f>IF($Q484="","",$Q484-N($AC484))</f>
        <v/>
      </c>
    </row>
    <row r="485">
      <c r="P485" s="18" t="n"/>
      <c r="Q485" s="19" t="n"/>
      <c r="S485" s="19" t="n"/>
      <c r="T485" s="20" t="n"/>
      <c r="Z485" s="18" t="n"/>
      <c r="AA485" s="18" t="n"/>
      <c r="AC485" s="21">
        <f>IF(OR($Q485="",$P485=""),"",IF($U485="Straight-line",IF(N($T485)&lt;=0,0,ROUND(($Q485-N($S485))*MIN(IF($P485&gt;Settings!$B$3,0,(YEAR(Settings!$B$3)-YEAR($P485))*12+MONTH(Settings!$B$3)-MONTH($P485)+1),$T485)/$T485,2)),0))</f>
        <v/>
      </c>
      <c r="AD485" s="21">
        <f>IF($Q485="","",$Q485-N($AC485))</f>
        <v/>
      </c>
    </row>
    <row r="486">
      <c r="P486" s="18" t="n"/>
      <c r="Q486" s="19" t="n"/>
      <c r="S486" s="19" t="n"/>
      <c r="T486" s="20" t="n"/>
      <c r="Z486" s="18" t="n"/>
      <c r="AA486" s="18" t="n"/>
      <c r="AC486" s="21">
        <f>IF(OR($Q486="",$P486=""),"",IF($U486="Straight-line",IF(N($T486)&lt;=0,0,ROUND(($Q486-N($S486))*MIN(IF($P486&gt;Settings!$B$3,0,(YEAR(Settings!$B$3)-YEAR($P486))*12+MONTH(Settings!$B$3)-MONTH($P486)+1),$T486)/$T486,2)),0))</f>
        <v/>
      </c>
      <c r="AD486" s="21">
        <f>IF($Q486="","",$Q486-N($AC486))</f>
        <v/>
      </c>
    </row>
    <row r="487">
      <c r="P487" s="18" t="n"/>
      <c r="Q487" s="19" t="n"/>
      <c r="S487" s="19" t="n"/>
      <c r="T487" s="20" t="n"/>
      <c r="Z487" s="18" t="n"/>
      <c r="AA487" s="18" t="n"/>
      <c r="AC487" s="21">
        <f>IF(OR($Q487="",$P487=""),"",IF($U487="Straight-line",IF(N($T487)&lt;=0,0,ROUND(($Q487-N($S487))*MIN(IF($P487&gt;Settings!$B$3,0,(YEAR(Settings!$B$3)-YEAR($P487))*12+MONTH(Settings!$B$3)-MONTH($P487)+1),$T487)/$T487,2)),0))</f>
        <v/>
      </c>
      <c r="AD487" s="21">
        <f>IF($Q487="","",$Q487-N($AC487))</f>
        <v/>
      </c>
    </row>
    <row r="488">
      <c r="P488" s="18" t="n"/>
      <c r="Q488" s="19" t="n"/>
      <c r="S488" s="19" t="n"/>
      <c r="T488" s="20" t="n"/>
      <c r="Z488" s="18" t="n"/>
      <c r="AA488" s="18" t="n"/>
      <c r="AC488" s="21">
        <f>IF(OR($Q488="",$P488=""),"",IF($U488="Straight-line",IF(N($T488)&lt;=0,0,ROUND(($Q488-N($S488))*MIN(IF($P488&gt;Settings!$B$3,0,(YEAR(Settings!$B$3)-YEAR($P488))*12+MONTH(Settings!$B$3)-MONTH($P488)+1),$T488)/$T488,2)),0))</f>
        <v/>
      </c>
      <c r="AD488" s="21">
        <f>IF($Q488="","",$Q488-N($AC488))</f>
        <v/>
      </c>
    </row>
    <row r="489">
      <c r="P489" s="18" t="n"/>
      <c r="Q489" s="19" t="n"/>
      <c r="S489" s="19" t="n"/>
      <c r="T489" s="20" t="n"/>
      <c r="Z489" s="18" t="n"/>
      <c r="AA489" s="18" t="n"/>
      <c r="AC489" s="21">
        <f>IF(OR($Q489="",$P489=""),"",IF($U489="Straight-line",IF(N($T489)&lt;=0,0,ROUND(($Q489-N($S489))*MIN(IF($P489&gt;Settings!$B$3,0,(YEAR(Settings!$B$3)-YEAR($P489))*12+MONTH(Settings!$B$3)-MONTH($P489)+1),$T489)/$T489,2)),0))</f>
        <v/>
      </c>
      <c r="AD489" s="21">
        <f>IF($Q489="","",$Q489-N($AC489))</f>
        <v/>
      </c>
    </row>
    <row r="490">
      <c r="P490" s="18" t="n"/>
      <c r="Q490" s="19" t="n"/>
      <c r="S490" s="19" t="n"/>
      <c r="T490" s="20" t="n"/>
      <c r="Z490" s="18" t="n"/>
      <c r="AA490" s="18" t="n"/>
      <c r="AC490" s="21">
        <f>IF(OR($Q490="",$P490=""),"",IF($U490="Straight-line",IF(N($T490)&lt;=0,0,ROUND(($Q490-N($S490))*MIN(IF($P490&gt;Settings!$B$3,0,(YEAR(Settings!$B$3)-YEAR($P490))*12+MONTH(Settings!$B$3)-MONTH($P490)+1),$T490)/$T490,2)),0))</f>
        <v/>
      </c>
      <c r="AD490" s="21">
        <f>IF($Q490="","",$Q490-N($AC490))</f>
        <v/>
      </c>
    </row>
    <row r="491">
      <c r="P491" s="18" t="n"/>
      <c r="Q491" s="19" t="n"/>
      <c r="S491" s="19" t="n"/>
      <c r="T491" s="20" t="n"/>
      <c r="Z491" s="18" t="n"/>
      <c r="AA491" s="18" t="n"/>
      <c r="AC491" s="21">
        <f>IF(OR($Q491="",$P491=""),"",IF($U491="Straight-line",IF(N($T491)&lt;=0,0,ROUND(($Q491-N($S491))*MIN(IF($P491&gt;Settings!$B$3,0,(YEAR(Settings!$B$3)-YEAR($P491))*12+MONTH(Settings!$B$3)-MONTH($P491)+1),$T491)/$T491,2)),0))</f>
        <v/>
      </c>
      <c r="AD491" s="21">
        <f>IF($Q491="","",$Q491-N($AC491))</f>
        <v/>
      </c>
    </row>
    <row r="492">
      <c r="P492" s="18" t="n"/>
      <c r="Q492" s="19" t="n"/>
      <c r="S492" s="19" t="n"/>
      <c r="T492" s="20" t="n"/>
      <c r="Z492" s="18" t="n"/>
      <c r="AA492" s="18" t="n"/>
      <c r="AC492" s="21">
        <f>IF(OR($Q492="",$P492=""),"",IF($U492="Straight-line",IF(N($T492)&lt;=0,0,ROUND(($Q492-N($S492))*MIN(IF($P492&gt;Settings!$B$3,0,(YEAR(Settings!$B$3)-YEAR($P492))*12+MONTH(Settings!$B$3)-MONTH($P492)+1),$T492)/$T492,2)),0))</f>
        <v/>
      </c>
      <c r="AD492" s="21">
        <f>IF($Q492="","",$Q492-N($AC492))</f>
        <v/>
      </c>
    </row>
    <row r="493">
      <c r="P493" s="18" t="n"/>
      <c r="Q493" s="19" t="n"/>
      <c r="S493" s="19" t="n"/>
      <c r="T493" s="20" t="n"/>
      <c r="Z493" s="18" t="n"/>
      <c r="AA493" s="18" t="n"/>
      <c r="AC493" s="21">
        <f>IF(OR($Q493="",$P493=""),"",IF($U493="Straight-line",IF(N($T493)&lt;=0,0,ROUND(($Q493-N($S493))*MIN(IF($P493&gt;Settings!$B$3,0,(YEAR(Settings!$B$3)-YEAR($P493))*12+MONTH(Settings!$B$3)-MONTH($P493)+1),$T493)/$T493,2)),0))</f>
        <v/>
      </c>
      <c r="AD493" s="21">
        <f>IF($Q493="","",$Q493-N($AC493))</f>
        <v/>
      </c>
    </row>
    <row r="494">
      <c r="P494" s="18" t="n"/>
      <c r="Q494" s="19" t="n"/>
      <c r="S494" s="19" t="n"/>
      <c r="T494" s="20" t="n"/>
      <c r="Z494" s="18" t="n"/>
      <c r="AA494" s="18" t="n"/>
      <c r="AC494" s="21">
        <f>IF(OR($Q494="",$P494=""),"",IF($U494="Straight-line",IF(N($T494)&lt;=0,0,ROUND(($Q494-N($S494))*MIN(IF($P494&gt;Settings!$B$3,0,(YEAR(Settings!$B$3)-YEAR($P494))*12+MONTH(Settings!$B$3)-MONTH($P494)+1),$T494)/$T494,2)),0))</f>
        <v/>
      </c>
      <c r="AD494" s="21">
        <f>IF($Q494="","",$Q494-N($AC494))</f>
        <v/>
      </c>
    </row>
    <row r="495">
      <c r="P495" s="18" t="n"/>
      <c r="Q495" s="19" t="n"/>
      <c r="S495" s="19" t="n"/>
      <c r="T495" s="20" t="n"/>
      <c r="Z495" s="18" t="n"/>
      <c r="AA495" s="18" t="n"/>
      <c r="AC495" s="21">
        <f>IF(OR($Q495="",$P495=""),"",IF($U495="Straight-line",IF(N($T495)&lt;=0,0,ROUND(($Q495-N($S495))*MIN(IF($P495&gt;Settings!$B$3,0,(YEAR(Settings!$B$3)-YEAR($P495))*12+MONTH(Settings!$B$3)-MONTH($P495)+1),$T495)/$T495,2)),0))</f>
        <v/>
      </c>
      <c r="AD495" s="21">
        <f>IF($Q495="","",$Q495-N($AC495))</f>
        <v/>
      </c>
    </row>
    <row r="496">
      <c r="P496" s="18" t="n"/>
      <c r="Q496" s="19" t="n"/>
      <c r="S496" s="19" t="n"/>
      <c r="T496" s="20" t="n"/>
      <c r="Z496" s="18" t="n"/>
      <c r="AA496" s="18" t="n"/>
      <c r="AC496" s="21">
        <f>IF(OR($Q496="",$P496=""),"",IF($U496="Straight-line",IF(N($T496)&lt;=0,0,ROUND(($Q496-N($S496))*MIN(IF($P496&gt;Settings!$B$3,0,(YEAR(Settings!$B$3)-YEAR($P496))*12+MONTH(Settings!$B$3)-MONTH($P496)+1),$T496)/$T496,2)),0))</f>
        <v/>
      </c>
      <c r="AD496" s="21">
        <f>IF($Q496="","",$Q496-N($AC496))</f>
        <v/>
      </c>
    </row>
    <row r="497">
      <c r="P497" s="18" t="n"/>
      <c r="Q497" s="19" t="n"/>
      <c r="S497" s="19" t="n"/>
      <c r="T497" s="20" t="n"/>
      <c r="Z497" s="18" t="n"/>
      <c r="AA497" s="18" t="n"/>
      <c r="AC497" s="21">
        <f>IF(OR($Q497="",$P497=""),"",IF($U497="Straight-line",IF(N($T497)&lt;=0,0,ROUND(($Q497-N($S497))*MIN(IF($P497&gt;Settings!$B$3,0,(YEAR(Settings!$B$3)-YEAR($P497))*12+MONTH(Settings!$B$3)-MONTH($P497)+1),$T497)/$T497,2)),0))</f>
        <v/>
      </c>
      <c r="AD497" s="21">
        <f>IF($Q497="","",$Q497-N($AC497))</f>
        <v/>
      </c>
    </row>
    <row r="498">
      <c r="P498" s="18" t="n"/>
      <c r="Q498" s="19" t="n"/>
      <c r="S498" s="19" t="n"/>
      <c r="T498" s="20" t="n"/>
      <c r="Z498" s="18" t="n"/>
      <c r="AA498" s="18" t="n"/>
      <c r="AC498" s="21">
        <f>IF(OR($Q498="",$P498=""),"",IF($U498="Straight-line",IF(N($T498)&lt;=0,0,ROUND(($Q498-N($S498))*MIN(IF($P498&gt;Settings!$B$3,0,(YEAR(Settings!$B$3)-YEAR($P498))*12+MONTH(Settings!$B$3)-MONTH($P498)+1),$T498)/$T498,2)),0))</f>
        <v/>
      </c>
      <c r="AD498" s="21">
        <f>IF($Q498="","",$Q498-N($AC498))</f>
        <v/>
      </c>
    </row>
    <row r="499">
      <c r="P499" s="18" t="n"/>
      <c r="Q499" s="19" t="n"/>
      <c r="S499" s="19" t="n"/>
      <c r="T499" s="20" t="n"/>
      <c r="Z499" s="18" t="n"/>
      <c r="AA499" s="18" t="n"/>
      <c r="AC499" s="21">
        <f>IF(OR($Q499="",$P499=""),"",IF($U499="Straight-line",IF(N($T499)&lt;=0,0,ROUND(($Q499-N($S499))*MIN(IF($P499&gt;Settings!$B$3,0,(YEAR(Settings!$B$3)-YEAR($P499))*12+MONTH(Settings!$B$3)-MONTH($P499)+1),$T499)/$T499,2)),0))</f>
        <v/>
      </c>
      <c r="AD499" s="21">
        <f>IF($Q499="","",$Q499-N($AC499))</f>
        <v/>
      </c>
    </row>
    <row r="500">
      <c r="P500" s="18" t="n"/>
      <c r="Q500" s="19" t="n"/>
      <c r="S500" s="19" t="n"/>
      <c r="T500" s="20" t="n"/>
      <c r="Z500" s="18" t="n"/>
      <c r="AA500" s="18" t="n"/>
      <c r="AC500" s="21">
        <f>IF(OR($Q500="",$P500=""),"",IF($U500="Straight-line",IF(N($T500)&lt;=0,0,ROUND(($Q500-N($S500))*MIN(IF($P500&gt;Settings!$B$3,0,(YEAR(Settings!$B$3)-YEAR($P500))*12+MONTH(Settings!$B$3)-MONTH($P500)+1),$T500)/$T500,2)),0))</f>
        <v/>
      </c>
      <c r="AD500" s="21">
        <f>IF($Q500="","",$Q500-N($AC500))</f>
        <v/>
      </c>
    </row>
    <row r="501">
      <c r="P501" s="18" t="n"/>
      <c r="Q501" s="19" t="n"/>
      <c r="S501" s="19" t="n"/>
      <c r="T501" s="20" t="n"/>
      <c r="Z501" s="18" t="n"/>
      <c r="AA501" s="18" t="n"/>
      <c r="AC501" s="21">
        <f>IF(OR($Q501="",$P501=""),"",IF($U501="Straight-line",IF(N($T501)&lt;=0,0,ROUND(($Q501-N($S501))*MIN(IF($P501&gt;Settings!$B$3,0,(YEAR(Settings!$B$3)-YEAR($P501))*12+MONTH(Settings!$B$3)-MONTH($P501)+1),$T501)/$T501,2)),0))</f>
        <v/>
      </c>
      <c r="AD501" s="21">
        <f>IF($Q501="","",$Q501-N($AC501))</f>
        <v/>
      </c>
    </row>
    <row r="502">
      <c r="P502" s="18" t="n"/>
      <c r="Q502" s="19" t="n"/>
      <c r="S502" s="19" t="n"/>
      <c r="T502" s="20" t="n"/>
      <c r="Z502" s="18" t="n"/>
      <c r="AA502" s="18" t="n"/>
      <c r="AC502" s="21">
        <f>IF(OR($Q502="",$P502=""),"",IF($U502="Straight-line",IF(N($T502)&lt;=0,0,ROUND(($Q502-N($S502))*MIN(IF($P502&gt;Settings!$B$3,0,(YEAR(Settings!$B$3)-YEAR($P502))*12+MONTH(Settings!$B$3)-MONTH($P502)+1),$T502)/$T502,2)),0))</f>
        <v/>
      </c>
      <c r="AD502" s="21">
        <f>IF($Q502="","",$Q502-N($AC502))</f>
        <v/>
      </c>
    </row>
    <row r="503">
      <c r="P503" s="18" t="n"/>
      <c r="Q503" s="19" t="n"/>
      <c r="S503" s="19" t="n"/>
      <c r="T503" s="20" t="n"/>
      <c r="Z503" s="18" t="n"/>
      <c r="AA503" s="18" t="n"/>
      <c r="AC503" s="21">
        <f>IF(OR($Q503="",$P503=""),"",IF($U503="Straight-line",IF(N($T503)&lt;=0,0,ROUND(($Q503-N($S503))*MIN(IF($P503&gt;Settings!$B$3,0,(YEAR(Settings!$B$3)-YEAR($P503))*12+MONTH(Settings!$B$3)-MONTH($P503)+1),$T503)/$T503,2)),0))</f>
        <v/>
      </c>
      <c r="AD503" s="21">
        <f>IF($Q503="","",$Q503-N($AC503))</f>
        <v/>
      </c>
    </row>
    <row r="504">
      <c r="P504" s="18" t="n"/>
      <c r="Q504" s="19" t="n"/>
      <c r="S504" s="19" t="n"/>
      <c r="T504" s="20" t="n"/>
      <c r="Z504" s="18" t="n"/>
      <c r="AA504" s="18" t="n"/>
      <c r="AC504" s="21">
        <f>IF(OR($Q504="",$P504=""),"",IF($U504="Straight-line",IF(N($T504)&lt;=0,0,ROUND(($Q504-N($S504))*MIN(IF($P504&gt;Settings!$B$3,0,(YEAR(Settings!$B$3)-YEAR($P504))*12+MONTH(Settings!$B$3)-MONTH($P504)+1),$T504)/$T504,2)),0))</f>
        <v/>
      </c>
      <c r="AD504" s="21">
        <f>IF($Q504="","",$Q504-N($AC504))</f>
        <v/>
      </c>
    </row>
    <row r="505">
      <c r="P505" s="18" t="n"/>
      <c r="Q505" s="19" t="n"/>
      <c r="S505" s="19" t="n"/>
      <c r="T505" s="20" t="n"/>
      <c r="Z505" s="18" t="n"/>
      <c r="AA505" s="18" t="n"/>
      <c r="AC505" s="21">
        <f>IF(OR($Q505="",$P505=""),"",IF($U505="Straight-line",IF(N($T505)&lt;=0,0,ROUND(($Q505-N($S505))*MIN(IF($P505&gt;Settings!$B$3,0,(YEAR(Settings!$B$3)-YEAR($P505))*12+MONTH(Settings!$B$3)-MONTH($P505)+1),$T505)/$T505,2)),0))</f>
        <v/>
      </c>
      <c r="AD505" s="21">
        <f>IF($Q505="","",$Q505-N($AC505))</f>
        <v/>
      </c>
    </row>
    <row r="506">
      <c r="P506" s="18" t="n"/>
      <c r="Q506" s="19" t="n"/>
      <c r="S506" s="19" t="n"/>
      <c r="T506" s="20" t="n"/>
      <c r="Z506" s="18" t="n"/>
      <c r="AA506" s="18" t="n"/>
      <c r="AC506" s="21">
        <f>IF(OR($Q506="",$P506=""),"",IF($U506="Straight-line",IF(N($T506)&lt;=0,0,ROUND(($Q506-N($S506))*MIN(IF($P506&gt;Settings!$B$3,0,(YEAR(Settings!$B$3)-YEAR($P506))*12+MONTH(Settings!$B$3)-MONTH($P506)+1),$T506)/$T506,2)),0))</f>
        <v/>
      </c>
      <c r="AD506" s="21">
        <f>IF($Q506="","",$Q506-N($AC506))</f>
        <v/>
      </c>
    </row>
    <row r="507">
      <c r="P507" s="18" t="n"/>
      <c r="Q507" s="19" t="n"/>
      <c r="S507" s="19" t="n"/>
      <c r="T507" s="20" t="n"/>
      <c r="Z507" s="18" t="n"/>
      <c r="AA507" s="18" t="n"/>
      <c r="AC507" s="21">
        <f>IF(OR($Q507="",$P507=""),"",IF($U507="Straight-line",IF(N($T507)&lt;=0,0,ROUND(($Q507-N($S507))*MIN(IF($P507&gt;Settings!$B$3,0,(YEAR(Settings!$B$3)-YEAR($P507))*12+MONTH(Settings!$B$3)-MONTH($P507)+1),$T507)/$T507,2)),0))</f>
        <v/>
      </c>
      <c r="AD507" s="21">
        <f>IF($Q507="","",$Q507-N($AC507))</f>
        <v/>
      </c>
    </row>
    <row r="508">
      <c r="P508" s="18" t="n"/>
      <c r="Q508" s="19" t="n"/>
      <c r="S508" s="19" t="n"/>
      <c r="T508" s="20" t="n"/>
      <c r="Z508" s="18" t="n"/>
      <c r="AA508" s="18" t="n"/>
      <c r="AC508" s="21">
        <f>IF(OR($Q508="",$P508=""),"",IF($U508="Straight-line",IF(N($T508)&lt;=0,0,ROUND(($Q508-N($S508))*MIN(IF($P508&gt;Settings!$B$3,0,(YEAR(Settings!$B$3)-YEAR($P508))*12+MONTH(Settings!$B$3)-MONTH($P508)+1),$T508)/$T508,2)),0))</f>
        <v/>
      </c>
      <c r="AD508" s="21">
        <f>IF($Q508="","",$Q508-N($AC508))</f>
        <v/>
      </c>
    </row>
    <row r="509">
      <c r="P509" s="18" t="n"/>
      <c r="Q509" s="19" t="n"/>
      <c r="S509" s="19" t="n"/>
      <c r="T509" s="20" t="n"/>
      <c r="Z509" s="18" t="n"/>
      <c r="AA509" s="18" t="n"/>
      <c r="AC509" s="21">
        <f>IF(OR($Q509="",$P509=""),"",IF($U509="Straight-line",IF(N($T509)&lt;=0,0,ROUND(($Q509-N($S509))*MIN(IF($P509&gt;Settings!$B$3,0,(YEAR(Settings!$B$3)-YEAR($P509))*12+MONTH(Settings!$B$3)-MONTH($P509)+1),$T509)/$T509,2)),0))</f>
        <v/>
      </c>
      <c r="AD509" s="21">
        <f>IF($Q509="","",$Q509-N($AC509))</f>
        <v/>
      </c>
    </row>
    <row r="510">
      <c r="P510" s="18" t="n"/>
      <c r="Q510" s="19" t="n"/>
      <c r="S510" s="19" t="n"/>
      <c r="T510" s="20" t="n"/>
      <c r="Z510" s="18" t="n"/>
      <c r="AA510" s="18" t="n"/>
      <c r="AC510" s="21">
        <f>IF(OR($Q510="",$P510=""),"",IF($U510="Straight-line",IF(N($T510)&lt;=0,0,ROUND(($Q510-N($S510))*MIN(IF($P510&gt;Settings!$B$3,0,(YEAR(Settings!$B$3)-YEAR($P510))*12+MONTH(Settings!$B$3)-MONTH($P510)+1),$T510)/$T510,2)),0))</f>
        <v/>
      </c>
      <c r="AD510" s="21">
        <f>IF($Q510="","",$Q510-N($AC510))</f>
        <v/>
      </c>
    </row>
    <row r="511">
      <c r="P511" s="18" t="n"/>
      <c r="Q511" s="19" t="n"/>
      <c r="S511" s="19" t="n"/>
      <c r="T511" s="20" t="n"/>
      <c r="Z511" s="18" t="n"/>
      <c r="AA511" s="18" t="n"/>
      <c r="AC511" s="21">
        <f>IF(OR($Q511="",$P511=""),"",IF($U511="Straight-line",IF(N($T511)&lt;=0,0,ROUND(($Q511-N($S511))*MIN(IF($P511&gt;Settings!$B$3,0,(YEAR(Settings!$B$3)-YEAR($P511))*12+MONTH(Settings!$B$3)-MONTH($P511)+1),$T511)/$T511,2)),0))</f>
        <v/>
      </c>
      <c r="AD511" s="21">
        <f>IF($Q511="","",$Q511-N($AC511))</f>
        <v/>
      </c>
    </row>
    <row r="512">
      <c r="P512" s="18" t="n"/>
      <c r="Q512" s="19" t="n"/>
      <c r="S512" s="19" t="n"/>
      <c r="T512" s="20" t="n"/>
      <c r="Z512" s="18" t="n"/>
      <c r="AA512" s="18" t="n"/>
      <c r="AC512" s="21">
        <f>IF(OR($Q512="",$P512=""),"",IF($U512="Straight-line",IF(N($T512)&lt;=0,0,ROUND(($Q512-N($S512))*MIN(IF($P512&gt;Settings!$B$3,0,(YEAR(Settings!$B$3)-YEAR($P512))*12+MONTH(Settings!$B$3)-MONTH($P512)+1),$T512)/$T512,2)),0))</f>
        <v/>
      </c>
      <c r="AD512" s="21">
        <f>IF($Q512="","",$Q512-N($AC512))</f>
        <v/>
      </c>
    </row>
    <row r="513">
      <c r="P513" s="18" t="n"/>
      <c r="Q513" s="19" t="n"/>
      <c r="S513" s="19" t="n"/>
      <c r="T513" s="20" t="n"/>
      <c r="Z513" s="18" t="n"/>
      <c r="AA513" s="18" t="n"/>
      <c r="AC513" s="21">
        <f>IF(OR($Q513="",$P513=""),"",IF($U513="Straight-line",IF(N($T513)&lt;=0,0,ROUND(($Q513-N($S513))*MIN(IF($P513&gt;Settings!$B$3,0,(YEAR(Settings!$B$3)-YEAR($P513))*12+MONTH(Settings!$B$3)-MONTH($P513)+1),$T513)/$T513,2)),0))</f>
        <v/>
      </c>
      <c r="AD513" s="21">
        <f>IF($Q513="","",$Q513-N($AC513))</f>
        <v/>
      </c>
    </row>
    <row r="514">
      <c r="P514" s="18" t="n"/>
      <c r="Q514" s="19" t="n"/>
      <c r="S514" s="19" t="n"/>
      <c r="T514" s="20" t="n"/>
      <c r="Z514" s="18" t="n"/>
      <c r="AA514" s="18" t="n"/>
      <c r="AC514" s="21">
        <f>IF(OR($Q514="",$P514=""),"",IF($U514="Straight-line",IF(N($T514)&lt;=0,0,ROUND(($Q514-N($S514))*MIN(IF($P514&gt;Settings!$B$3,0,(YEAR(Settings!$B$3)-YEAR($P514))*12+MONTH(Settings!$B$3)-MONTH($P514)+1),$T514)/$T514,2)),0))</f>
        <v/>
      </c>
      <c r="AD514" s="21">
        <f>IF($Q514="","",$Q514-N($AC514))</f>
        <v/>
      </c>
    </row>
    <row r="515">
      <c r="P515" s="18" t="n"/>
      <c r="Q515" s="19" t="n"/>
      <c r="S515" s="19" t="n"/>
      <c r="T515" s="20" t="n"/>
      <c r="Z515" s="18" t="n"/>
      <c r="AA515" s="18" t="n"/>
      <c r="AC515" s="21">
        <f>IF(OR($Q515="",$P515=""),"",IF($U515="Straight-line",IF(N($T515)&lt;=0,0,ROUND(($Q515-N($S515))*MIN(IF($P515&gt;Settings!$B$3,0,(YEAR(Settings!$B$3)-YEAR($P515))*12+MONTH(Settings!$B$3)-MONTH($P515)+1),$T515)/$T515,2)),0))</f>
        <v/>
      </c>
      <c r="AD515" s="21">
        <f>IF($Q515="","",$Q515-N($AC515))</f>
        <v/>
      </c>
    </row>
    <row r="516">
      <c r="P516" s="18" t="n"/>
      <c r="Q516" s="19" t="n"/>
      <c r="S516" s="19" t="n"/>
      <c r="T516" s="20" t="n"/>
      <c r="Z516" s="18" t="n"/>
      <c r="AA516" s="18" t="n"/>
      <c r="AC516" s="21">
        <f>IF(OR($Q516="",$P516=""),"",IF($U516="Straight-line",IF(N($T516)&lt;=0,0,ROUND(($Q516-N($S516))*MIN(IF($P516&gt;Settings!$B$3,0,(YEAR(Settings!$B$3)-YEAR($P516))*12+MONTH(Settings!$B$3)-MONTH($P516)+1),$T516)/$T516,2)),0))</f>
        <v/>
      </c>
      <c r="AD516" s="21">
        <f>IF($Q516="","",$Q516-N($AC516))</f>
        <v/>
      </c>
    </row>
    <row r="517">
      <c r="P517" s="18" t="n"/>
      <c r="Q517" s="19" t="n"/>
      <c r="S517" s="19" t="n"/>
      <c r="T517" s="20" t="n"/>
      <c r="Z517" s="18" t="n"/>
      <c r="AA517" s="18" t="n"/>
      <c r="AC517" s="21">
        <f>IF(OR($Q517="",$P517=""),"",IF($U517="Straight-line",IF(N($T517)&lt;=0,0,ROUND(($Q517-N($S517))*MIN(IF($P517&gt;Settings!$B$3,0,(YEAR(Settings!$B$3)-YEAR($P517))*12+MONTH(Settings!$B$3)-MONTH($P517)+1),$T517)/$T517,2)),0))</f>
        <v/>
      </c>
      <c r="AD517" s="21">
        <f>IF($Q517="","",$Q517-N($AC517))</f>
        <v/>
      </c>
    </row>
    <row r="518">
      <c r="P518" s="18" t="n"/>
      <c r="Q518" s="19" t="n"/>
      <c r="S518" s="19" t="n"/>
      <c r="T518" s="20" t="n"/>
      <c r="Z518" s="18" t="n"/>
      <c r="AA518" s="18" t="n"/>
      <c r="AC518" s="21">
        <f>IF(OR($Q518="",$P518=""),"",IF($U518="Straight-line",IF(N($T518)&lt;=0,0,ROUND(($Q518-N($S518))*MIN(IF($P518&gt;Settings!$B$3,0,(YEAR(Settings!$B$3)-YEAR($P518))*12+MONTH(Settings!$B$3)-MONTH($P518)+1),$T518)/$T518,2)),0))</f>
        <v/>
      </c>
      <c r="AD518" s="21">
        <f>IF($Q518="","",$Q518-N($AC518))</f>
        <v/>
      </c>
    </row>
    <row r="519">
      <c r="P519" s="18" t="n"/>
      <c r="Q519" s="19" t="n"/>
      <c r="S519" s="19" t="n"/>
      <c r="T519" s="20" t="n"/>
      <c r="Z519" s="18" t="n"/>
      <c r="AA519" s="18" t="n"/>
      <c r="AC519" s="21">
        <f>IF(OR($Q519="",$P519=""),"",IF($U519="Straight-line",IF(N($T519)&lt;=0,0,ROUND(($Q519-N($S519))*MIN(IF($P519&gt;Settings!$B$3,0,(YEAR(Settings!$B$3)-YEAR($P519))*12+MONTH(Settings!$B$3)-MONTH($P519)+1),$T519)/$T519,2)),0))</f>
        <v/>
      </c>
      <c r="AD519" s="21">
        <f>IF($Q519="","",$Q519-N($AC519))</f>
        <v/>
      </c>
    </row>
    <row r="520">
      <c r="P520" s="18" t="n"/>
      <c r="Q520" s="19" t="n"/>
      <c r="S520" s="19" t="n"/>
      <c r="T520" s="20" t="n"/>
      <c r="Z520" s="18" t="n"/>
      <c r="AA520" s="18" t="n"/>
      <c r="AC520" s="21">
        <f>IF(OR($Q520="",$P520=""),"",IF($U520="Straight-line",IF(N($T520)&lt;=0,0,ROUND(($Q520-N($S520))*MIN(IF($P520&gt;Settings!$B$3,0,(YEAR(Settings!$B$3)-YEAR($P520))*12+MONTH(Settings!$B$3)-MONTH($P520)+1),$T520)/$T520,2)),0))</f>
        <v/>
      </c>
      <c r="AD520" s="21">
        <f>IF($Q520="","",$Q520-N($AC520))</f>
        <v/>
      </c>
    </row>
    <row r="521">
      <c r="P521" s="18" t="n"/>
      <c r="Q521" s="19" t="n"/>
      <c r="S521" s="19" t="n"/>
      <c r="T521" s="20" t="n"/>
      <c r="Z521" s="18" t="n"/>
      <c r="AA521" s="18" t="n"/>
      <c r="AC521" s="21">
        <f>IF(OR($Q521="",$P521=""),"",IF($U521="Straight-line",IF(N($T521)&lt;=0,0,ROUND(($Q521-N($S521))*MIN(IF($P521&gt;Settings!$B$3,0,(YEAR(Settings!$B$3)-YEAR($P521))*12+MONTH(Settings!$B$3)-MONTH($P521)+1),$T521)/$T521,2)),0))</f>
        <v/>
      </c>
      <c r="AD521" s="21">
        <f>IF($Q521="","",$Q521-N($AC521))</f>
        <v/>
      </c>
    </row>
    <row r="522">
      <c r="P522" s="18" t="n"/>
      <c r="Q522" s="19" t="n"/>
      <c r="S522" s="19" t="n"/>
      <c r="T522" s="20" t="n"/>
      <c r="Z522" s="18" t="n"/>
      <c r="AA522" s="18" t="n"/>
      <c r="AC522" s="21">
        <f>IF(OR($Q522="",$P522=""),"",IF($U522="Straight-line",IF(N($T522)&lt;=0,0,ROUND(($Q522-N($S522))*MIN(IF($P522&gt;Settings!$B$3,0,(YEAR(Settings!$B$3)-YEAR($P522))*12+MONTH(Settings!$B$3)-MONTH($P522)+1),$T522)/$T522,2)),0))</f>
        <v/>
      </c>
      <c r="AD522" s="21">
        <f>IF($Q522="","",$Q522-N($AC522))</f>
        <v/>
      </c>
    </row>
    <row r="523">
      <c r="P523" s="18" t="n"/>
      <c r="Q523" s="19" t="n"/>
      <c r="S523" s="19" t="n"/>
      <c r="T523" s="20" t="n"/>
      <c r="Z523" s="18" t="n"/>
      <c r="AA523" s="18" t="n"/>
      <c r="AC523" s="21">
        <f>IF(OR($Q523="",$P523=""),"",IF($U523="Straight-line",IF(N($T523)&lt;=0,0,ROUND(($Q523-N($S523))*MIN(IF($P523&gt;Settings!$B$3,0,(YEAR(Settings!$B$3)-YEAR($P523))*12+MONTH(Settings!$B$3)-MONTH($P523)+1),$T523)/$T523,2)),0))</f>
        <v/>
      </c>
      <c r="AD523" s="21">
        <f>IF($Q523="","",$Q523-N($AC523))</f>
        <v/>
      </c>
    </row>
    <row r="524">
      <c r="P524" s="18" t="n"/>
      <c r="Q524" s="19" t="n"/>
      <c r="S524" s="19" t="n"/>
      <c r="T524" s="20" t="n"/>
      <c r="Z524" s="18" t="n"/>
      <c r="AA524" s="18" t="n"/>
      <c r="AC524" s="21">
        <f>IF(OR($Q524="",$P524=""),"",IF($U524="Straight-line",IF(N($T524)&lt;=0,0,ROUND(($Q524-N($S524))*MIN(IF($P524&gt;Settings!$B$3,0,(YEAR(Settings!$B$3)-YEAR($P524))*12+MONTH(Settings!$B$3)-MONTH($P524)+1),$T524)/$T524,2)),0))</f>
        <v/>
      </c>
      <c r="AD524" s="21">
        <f>IF($Q524="","",$Q524-N($AC524))</f>
        <v/>
      </c>
    </row>
    <row r="525">
      <c r="P525" s="18" t="n"/>
      <c r="Q525" s="19" t="n"/>
      <c r="S525" s="19" t="n"/>
      <c r="T525" s="20" t="n"/>
      <c r="Z525" s="18" t="n"/>
      <c r="AA525" s="18" t="n"/>
      <c r="AC525" s="21">
        <f>IF(OR($Q525="",$P525=""),"",IF($U525="Straight-line",IF(N($T525)&lt;=0,0,ROUND(($Q525-N($S525))*MIN(IF($P525&gt;Settings!$B$3,0,(YEAR(Settings!$B$3)-YEAR($P525))*12+MONTH(Settings!$B$3)-MONTH($P525)+1),$T525)/$T525,2)),0))</f>
        <v/>
      </c>
      <c r="AD525" s="21">
        <f>IF($Q525="","",$Q525-N($AC525))</f>
        <v/>
      </c>
    </row>
    <row r="526">
      <c r="P526" s="18" t="n"/>
      <c r="Q526" s="19" t="n"/>
      <c r="S526" s="19" t="n"/>
      <c r="T526" s="20" t="n"/>
      <c r="Z526" s="18" t="n"/>
      <c r="AA526" s="18" t="n"/>
      <c r="AC526" s="21">
        <f>IF(OR($Q526="",$P526=""),"",IF($U526="Straight-line",IF(N($T526)&lt;=0,0,ROUND(($Q526-N($S526))*MIN(IF($P526&gt;Settings!$B$3,0,(YEAR(Settings!$B$3)-YEAR($P526))*12+MONTH(Settings!$B$3)-MONTH($P526)+1),$T526)/$T526,2)),0))</f>
        <v/>
      </c>
      <c r="AD526" s="21">
        <f>IF($Q526="","",$Q526-N($AC526))</f>
        <v/>
      </c>
    </row>
    <row r="527">
      <c r="P527" s="18" t="n"/>
      <c r="Q527" s="19" t="n"/>
      <c r="S527" s="19" t="n"/>
      <c r="T527" s="20" t="n"/>
      <c r="Z527" s="18" t="n"/>
      <c r="AA527" s="18" t="n"/>
      <c r="AC527" s="21">
        <f>IF(OR($Q527="",$P527=""),"",IF($U527="Straight-line",IF(N($T527)&lt;=0,0,ROUND(($Q527-N($S527))*MIN(IF($P527&gt;Settings!$B$3,0,(YEAR(Settings!$B$3)-YEAR($P527))*12+MONTH(Settings!$B$3)-MONTH($P527)+1),$T527)/$T527,2)),0))</f>
        <v/>
      </c>
      <c r="AD527" s="21">
        <f>IF($Q527="","",$Q527-N($AC527))</f>
        <v/>
      </c>
    </row>
    <row r="528">
      <c r="P528" s="18" t="n"/>
      <c r="Q528" s="19" t="n"/>
      <c r="S528" s="19" t="n"/>
      <c r="T528" s="20" t="n"/>
      <c r="Z528" s="18" t="n"/>
      <c r="AA528" s="18" t="n"/>
      <c r="AC528" s="21">
        <f>IF(OR($Q528="",$P528=""),"",IF($U528="Straight-line",IF(N($T528)&lt;=0,0,ROUND(($Q528-N($S528))*MIN(IF($P528&gt;Settings!$B$3,0,(YEAR(Settings!$B$3)-YEAR($P528))*12+MONTH(Settings!$B$3)-MONTH($P528)+1),$T528)/$T528,2)),0))</f>
        <v/>
      </c>
      <c r="AD528" s="21">
        <f>IF($Q528="","",$Q528-N($AC528))</f>
        <v/>
      </c>
    </row>
    <row r="529">
      <c r="P529" s="18" t="n"/>
      <c r="Q529" s="19" t="n"/>
      <c r="S529" s="19" t="n"/>
      <c r="T529" s="20" t="n"/>
      <c r="Z529" s="18" t="n"/>
      <c r="AA529" s="18" t="n"/>
      <c r="AC529" s="21">
        <f>IF(OR($Q529="",$P529=""),"",IF($U529="Straight-line",IF(N($T529)&lt;=0,0,ROUND(($Q529-N($S529))*MIN(IF($P529&gt;Settings!$B$3,0,(YEAR(Settings!$B$3)-YEAR($P529))*12+MONTH(Settings!$B$3)-MONTH($P529)+1),$T529)/$T529,2)),0))</f>
        <v/>
      </c>
      <c r="AD529" s="21">
        <f>IF($Q529="","",$Q529-N($AC529))</f>
        <v/>
      </c>
    </row>
    <row r="530">
      <c r="P530" s="18" t="n"/>
      <c r="Q530" s="19" t="n"/>
      <c r="S530" s="19" t="n"/>
      <c r="T530" s="20" t="n"/>
      <c r="Z530" s="18" t="n"/>
      <c r="AA530" s="18" t="n"/>
      <c r="AC530" s="21">
        <f>IF(OR($Q530="",$P530=""),"",IF($U530="Straight-line",IF(N($T530)&lt;=0,0,ROUND(($Q530-N($S530))*MIN(IF($P530&gt;Settings!$B$3,0,(YEAR(Settings!$B$3)-YEAR($P530))*12+MONTH(Settings!$B$3)-MONTH($P530)+1),$T530)/$T530,2)),0))</f>
        <v/>
      </c>
      <c r="AD530" s="21">
        <f>IF($Q530="","",$Q530-N($AC530))</f>
        <v/>
      </c>
    </row>
    <row r="531">
      <c r="P531" s="18" t="n"/>
      <c r="Q531" s="19" t="n"/>
      <c r="S531" s="19" t="n"/>
      <c r="T531" s="20" t="n"/>
      <c r="Z531" s="18" t="n"/>
      <c r="AA531" s="18" t="n"/>
      <c r="AC531" s="21">
        <f>IF(OR($Q531="",$P531=""),"",IF($U531="Straight-line",IF(N($T531)&lt;=0,0,ROUND(($Q531-N($S531))*MIN(IF($P531&gt;Settings!$B$3,0,(YEAR(Settings!$B$3)-YEAR($P531))*12+MONTH(Settings!$B$3)-MONTH($P531)+1),$T531)/$T531,2)),0))</f>
        <v/>
      </c>
      <c r="AD531" s="21">
        <f>IF($Q531="","",$Q531-N($AC531))</f>
        <v/>
      </c>
    </row>
    <row r="532">
      <c r="P532" s="18" t="n"/>
      <c r="Q532" s="19" t="n"/>
      <c r="S532" s="19" t="n"/>
      <c r="T532" s="20" t="n"/>
      <c r="Z532" s="18" t="n"/>
      <c r="AA532" s="18" t="n"/>
      <c r="AC532" s="21">
        <f>IF(OR($Q532="",$P532=""),"",IF($U532="Straight-line",IF(N($T532)&lt;=0,0,ROUND(($Q532-N($S532))*MIN(IF($P532&gt;Settings!$B$3,0,(YEAR(Settings!$B$3)-YEAR($P532))*12+MONTH(Settings!$B$3)-MONTH($P532)+1),$T532)/$T532,2)),0))</f>
        <v/>
      </c>
      <c r="AD532" s="21">
        <f>IF($Q532="","",$Q532-N($AC532))</f>
        <v/>
      </c>
    </row>
    <row r="533">
      <c r="P533" s="18" t="n"/>
      <c r="Q533" s="19" t="n"/>
      <c r="S533" s="19" t="n"/>
      <c r="T533" s="20" t="n"/>
      <c r="Z533" s="18" t="n"/>
      <c r="AA533" s="18" t="n"/>
      <c r="AC533" s="21">
        <f>IF(OR($Q533="",$P533=""),"",IF($U533="Straight-line",IF(N($T533)&lt;=0,0,ROUND(($Q533-N($S533))*MIN(IF($P533&gt;Settings!$B$3,0,(YEAR(Settings!$B$3)-YEAR($P533))*12+MONTH(Settings!$B$3)-MONTH($P533)+1),$T533)/$T533,2)),0))</f>
        <v/>
      </c>
      <c r="AD533" s="21">
        <f>IF($Q533="","",$Q533-N($AC533))</f>
        <v/>
      </c>
    </row>
    <row r="534">
      <c r="P534" s="18" t="n"/>
      <c r="Q534" s="19" t="n"/>
      <c r="S534" s="19" t="n"/>
      <c r="T534" s="20" t="n"/>
      <c r="Z534" s="18" t="n"/>
      <c r="AA534" s="18" t="n"/>
      <c r="AC534" s="21">
        <f>IF(OR($Q534="",$P534=""),"",IF($U534="Straight-line",IF(N($T534)&lt;=0,0,ROUND(($Q534-N($S534))*MIN(IF($P534&gt;Settings!$B$3,0,(YEAR(Settings!$B$3)-YEAR($P534))*12+MONTH(Settings!$B$3)-MONTH($P534)+1),$T534)/$T534,2)),0))</f>
        <v/>
      </c>
      <c r="AD534" s="21">
        <f>IF($Q534="","",$Q534-N($AC534))</f>
        <v/>
      </c>
    </row>
    <row r="535">
      <c r="P535" s="18" t="n"/>
      <c r="Q535" s="19" t="n"/>
      <c r="S535" s="19" t="n"/>
      <c r="T535" s="20" t="n"/>
      <c r="Z535" s="18" t="n"/>
      <c r="AA535" s="18" t="n"/>
      <c r="AC535" s="21">
        <f>IF(OR($Q535="",$P535=""),"",IF($U535="Straight-line",IF(N($T535)&lt;=0,0,ROUND(($Q535-N($S535))*MIN(IF($P535&gt;Settings!$B$3,0,(YEAR(Settings!$B$3)-YEAR($P535))*12+MONTH(Settings!$B$3)-MONTH($P535)+1),$T535)/$T535,2)),0))</f>
        <v/>
      </c>
      <c r="AD535" s="21">
        <f>IF($Q535="","",$Q535-N($AC535))</f>
        <v/>
      </c>
    </row>
    <row r="536">
      <c r="P536" s="18" t="n"/>
      <c r="Q536" s="19" t="n"/>
      <c r="S536" s="19" t="n"/>
      <c r="T536" s="20" t="n"/>
      <c r="Z536" s="18" t="n"/>
      <c r="AA536" s="18" t="n"/>
      <c r="AC536" s="21">
        <f>IF(OR($Q536="",$P536=""),"",IF($U536="Straight-line",IF(N($T536)&lt;=0,0,ROUND(($Q536-N($S536))*MIN(IF($P536&gt;Settings!$B$3,0,(YEAR(Settings!$B$3)-YEAR($P536))*12+MONTH(Settings!$B$3)-MONTH($P536)+1),$T536)/$T536,2)),0))</f>
        <v/>
      </c>
      <c r="AD536" s="21">
        <f>IF($Q536="","",$Q536-N($AC536))</f>
        <v/>
      </c>
    </row>
    <row r="537">
      <c r="P537" s="18" t="n"/>
      <c r="Q537" s="19" t="n"/>
      <c r="S537" s="19" t="n"/>
      <c r="T537" s="20" t="n"/>
      <c r="Z537" s="18" t="n"/>
      <c r="AA537" s="18" t="n"/>
      <c r="AC537" s="21">
        <f>IF(OR($Q537="",$P537=""),"",IF($U537="Straight-line",IF(N($T537)&lt;=0,0,ROUND(($Q537-N($S537))*MIN(IF($P537&gt;Settings!$B$3,0,(YEAR(Settings!$B$3)-YEAR($P537))*12+MONTH(Settings!$B$3)-MONTH($P537)+1),$T537)/$T537,2)),0))</f>
        <v/>
      </c>
      <c r="AD537" s="21">
        <f>IF($Q537="","",$Q537-N($AC537))</f>
        <v/>
      </c>
    </row>
    <row r="538">
      <c r="P538" s="18" t="n"/>
      <c r="Q538" s="19" t="n"/>
      <c r="S538" s="19" t="n"/>
      <c r="T538" s="20" t="n"/>
      <c r="Z538" s="18" t="n"/>
      <c r="AA538" s="18" t="n"/>
      <c r="AC538" s="21">
        <f>IF(OR($Q538="",$P538=""),"",IF($U538="Straight-line",IF(N($T538)&lt;=0,0,ROUND(($Q538-N($S538))*MIN(IF($P538&gt;Settings!$B$3,0,(YEAR(Settings!$B$3)-YEAR($P538))*12+MONTH(Settings!$B$3)-MONTH($P538)+1),$T538)/$T538,2)),0))</f>
        <v/>
      </c>
      <c r="AD538" s="21">
        <f>IF($Q538="","",$Q538-N($AC538))</f>
        <v/>
      </c>
    </row>
    <row r="539">
      <c r="P539" s="18" t="n"/>
      <c r="Q539" s="19" t="n"/>
      <c r="S539" s="19" t="n"/>
      <c r="T539" s="20" t="n"/>
      <c r="Z539" s="18" t="n"/>
      <c r="AA539" s="18" t="n"/>
      <c r="AC539" s="21">
        <f>IF(OR($Q539="",$P539=""),"",IF($U539="Straight-line",IF(N($T539)&lt;=0,0,ROUND(($Q539-N($S539))*MIN(IF($P539&gt;Settings!$B$3,0,(YEAR(Settings!$B$3)-YEAR($P539))*12+MONTH(Settings!$B$3)-MONTH($P539)+1),$T539)/$T539,2)),0))</f>
        <v/>
      </c>
      <c r="AD539" s="21">
        <f>IF($Q539="","",$Q539-N($AC539))</f>
        <v/>
      </c>
    </row>
    <row r="540">
      <c r="P540" s="18" t="n"/>
      <c r="Q540" s="19" t="n"/>
      <c r="S540" s="19" t="n"/>
      <c r="T540" s="20" t="n"/>
      <c r="Z540" s="18" t="n"/>
      <c r="AA540" s="18" t="n"/>
      <c r="AC540" s="21">
        <f>IF(OR($Q540="",$P540=""),"",IF($U540="Straight-line",IF(N($T540)&lt;=0,0,ROUND(($Q540-N($S540))*MIN(IF($P540&gt;Settings!$B$3,0,(YEAR(Settings!$B$3)-YEAR($P540))*12+MONTH(Settings!$B$3)-MONTH($P540)+1),$T540)/$T540,2)),0))</f>
        <v/>
      </c>
      <c r="AD540" s="21">
        <f>IF($Q540="","",$Q540-N($AC540))</f>
        <v/>
      </c>
    </row>
    <row r="541">
      <c r="P541" s="18" t="n"/>
      <c r="Q541" s="19" t="n"/>
      <c r="S541" s="19" t="n"/>
      <c r="T541" s="20" t="n"/>
      <c r="Z541" s="18" t="n"/>
      <c r="AA541" s="18" t="n"/>
      <c r="AC541" s="21">
        <f>IF(OR($Q541="",$P541=""),"",IF($U541="Straight-line",IF(N($T541)&lt;=0,0,ROUND(($Q541-N($S541))*MIN(IF($P541&gt;Settings!$B$3,0,(YEAR(Settings!$B$3)-YEAR($P541))*12+MONTH(Settings!$B$3)-MONTH($P541)+1),$T541)/$T541,2)),0))</f>
        <v/>
      </c>
      <c r="AD541" s="21">
        <f>IF($Q541="","",$Q541-N($AC541))</f>
        <v/>
      </c>
    </row>
    <row r="542">
      <c r="P542" s="18" t="n"/>
      <c r="Q542" s="19" t="n"/>
      <c r="S542" s="19" t="n"/>
      <c r="T542" s="20" t="n"/>
      <c r="Z542" s="18" t="n"/>
      <c r="AA542" s="18" t="n"/>
      <c r="AC542" s="21">
        <f>IF(OR($Q542="",$P542=""),"",IF($U542="Straight-line",IF(N($T542)&lt;=0,0,ROUND(($Q542-N($S542))*MIN(IF($P542&gt;Settings!$B$3,0,(YEAR(Settings!$B$3)-YEAR($P542))*12+MONTH(Settings!$B$3)-MONTH($P542)+1),$T542)/$T542,2)),0))</f>
        <v/>
      </c>
      <c r="AD542" s="21">
        <f>IF($Q542="","",$Q542-N($AC542))</f>
        <v/>
      </c>
    </row>
    <row r="543">
      <c r="P543" s="18" t="n"/>
      <c r="Q543" s="19" t="n"/>
      <c r="S543" s="19" t="n"/>
      <c r="T543" s="20" t="n"/>
      <c r="Z543" s="18" t="n"/>
      <c r="AA543" s="18" t="n"/>
      <c r="AC543" s="21">
        <f>IF(OR($Q543="",$P543=""),"",IF($U543="Straight-line",IF(N($T543)&lt;=0,0,ROUND(($Q543-N($S543))*MIN(IF($P543&gt;Settings!$B$3,0,(YEAR(Settings!$B$3)-YEAR($P543))*12+MONTH(Settings!$B$3)-MONTH($P543)+1),$T543)/$T543,2)),0))</f>
        <v/>
      </c>
      <c r="AD543" s="21">
        <f>IF($Q543="","",$Q543-N($AC543))</f>
        <v/>
      </c>
    </row>
    <row r="544">
      <c r="P544" s="18" t="n"/>
      <c r="Q544" s="19" t="n"/>
      <c r="S544" s="19" t="n"/>
      <c r="T544" s="20" t="n"/>
      <c r="Z544" s="18" t="n"/>
      <c r="AA544" s="18" t="n"/>
      <c r="AC544" s="21">
        <f>IF(OR($Q544="",$P544=""),"",IF($U544="Straight-line",IF(N($T544)&lt;=0,0,ROUND(($Q544-N($S544))*MIN(IF($P544&gt;Settings!$B$3,0,(YEAR(Settings!$B$3)-YEAR($P544))*12+MONTH(Settings!$B$3)-MONTH($P544)+1),$T544)/$T544,2)),0))</f>
        <v/>
      </c>
      <c r="AD544" s="21">
        <f>IF($Q544="","",$Q544-N($AC544))</f>
        <v/>
      </c>
    </row>
    <row r="545">
      <c r="P545" s="18" t="n"/>
      <c r="Q545" s="19" t="n"/>
      <c r="S545" s="19" t="n"/>
      <c r="T545" s="20" t="n"/>
      <c r="Z545" s="18" t="n"/>
      <c r="AA545" s="18" t="n"/>
      <c r="AC545" s="21">
        <f>IF(OR($Q545="",$P545=""),"",IF($U545="Straight-line",IF(N($T545)&lt;=0,0,ROUND(($Q545-N($S545))*MIN(IF($P545&gt;Settings!$B$3,0,(YEAR(Settings!$B$3)-YEAR($P545))*12+MONTH(Settings!$B$3)-MONTH($P545)+1),$T545)/$T545,2)),0))</f>
        <v/>
      </c>
      <c r="AD545" s="21">
        <f>IF($Q545="","",$Q545-N($AC545))</f>
        <v/>
      </c>
    </row>
    <row r="546">
      <c r="P546" s="18" t="n"/>
      <c r="Q546" s="19" t="n"/>
      <c r="S546" s="19" t="n"/>
      <c r="T546" s="20" t="n"/>
      <c r="Z546" s="18" t="n"/>
      <c r="AA546" s="18" t="n"/>
      <c r="AC546" s="21">
        <f>IF(OR($Q546="",$P546=""),"",IF($U546="Straight-line",IF(N($T546)&lt;=0,0,ROUND(($Q546-N($S546))*MIN(IF($P546&gt;Settings!$B$3,0,(YEAR(Settings!$B$3)-YEAR($P546))*12+MONTH(Settings!$B$3)-MONTH($P546)+1),$T546)/$T546,2)),0))</f>
        <v/>
      </c>
      <c r="AD546" s="21">
        <f>IF($Q546="","",$Q546-N($AC546))</f>
        <v/>
      </c>
    </row>
    <row r="547">
      <c r="P547" s="18" t="n"/>
      <c r="Q547" s="19" t="n"/>
      <c r="S547" s="19" t="n"/>
      <c r="T547" s="20" t="n"/>
      <c r="Z547" s="18" t="n"/>
      <c r="AA547" s="18" t="n"/>
      <c r="AC547" s="21">
        <f>IF(OR($Q547="",$P547=""),"",IF($U547="Straight-line",IF(N($T547)&lt;=0,0,ROUND(($Q547-N($S547))*MIN(IF($P547&gt;Settings!$B$3,0,(YEAR(Settings!$B$3)-YEAR($P547))*12+MONTH(Settings!$B$3)-MONTH($P547)+1),$T547)/$T547,2)),0))</f>
        <v/>
      </c>
      <c r="AD547" s="21">
        <f>IF($Q547="","",$Q547-N($AC547))</f>
        <v/>
      </c>
    </row>
    <row r="548">
      <c r="P548" s="18" t="n"/>
      <c r="Q548" s="19" t="n"/>
      <c r="S548" s="19" t="n"/>
      <c r="T548" s="20" t="n"/>
      <c r="Z548" s="18" t="n"/>
      <c r="AA548" s="18" t="n"/>
      <c r="AC548" s="21">
        <f>IF(OR($Q548="",$P548=""),"",IF($U548="Straight-line",IF(N($T548)&lt;=0,0,ROUND(($Q548-N($S548))*MIN(IF($P548&gt;Settings!$B$3,0,(YEAR(Settings!$B$3)-YEAR($P548))*12+MONTH(Settings!$B$3)-MONTH($P548)+1),$T548)/$T548,2)),0))</f>
        <v/>
      </c>
      <c r="AD548" s="21">
        <f>IF($Q548="","",$Q548-N($AC548))</f>
        <v/>
      </c>
    </row>
    <row r="549">
      <c r="P549" s="18" t="n"/>
      <c r="Q549" s="19" t="n"/>
      <c r="S549" s="19" t="n"/>
      <c r="T549" s="20" t="n"/>
      <c r="Z549" s="18" t="n"/>
      <c r="AA549" s="18" t="n"/>
      <c r="AC549" s="21">
        <f>IF(OR($Q549="",$P549=""),"",IF($U549="Straight-line",IF(N($T549)&lt;=0,0,ROUND(($Q549-N($S549))*MIN(IF($P549&gt;Settings!$B$3,0,(YEAR(Settings!$B$3)-YEAR($P549))*12+MONTH(Settings!$B$3)-MONTH($P549)+1),$T549)/$T549,2)),0))</f>
        <v/>
      </c>
      <c r="AD549" s="21">
        <f>IF($Q549="","",$Q549-N($AC549))</f>
        <v/>
      </c>
    </row>
    <row r="550">
      <c r="P550" s="18" t="n"/>
      <c r="Q550" s="19" t="n"/>
      <c r="S550" s="19" t="n"/>
      <c r="T550" s="20" t="n"/>
      <c r="Z550" s="18" t="n"/>
      <c r="AA550" s="18" t="n"/>
      <c r="AC550" s="21">
        <f>IF(OR($Q550="",$P550=""),"",IF($U550="Straight-line",IF(N($T550)&lt;=0,0,ROUND(($Q550-N($S550))*MIN(IF($P550&gt;Settings!$B$3,0,(YEAR(Settings!$B$3)-YEAR($P550))*12+MONTH(Settings!$B$3)-MONTH($P550)+1),$T550)/$T550,2)),0))</f>
        <v/>
      </c>
      <c r="AD550" s="21">
        <f>IF($Q550="","",$Q550-N($AC550))</f>
        <v/>
      </c>
    </row>
    <row r="551">
      <c r="P551" s="18" t="n"/>
      <c r="Q551" s="19" t="n"/>
      <c r="S551" s="19" t="n"/>
      <c r="T551" s="20" t="n"/>
      <c r="Z551" s="18" t="n"/>
      <c r="AA551" s="18" t="n"/>
      <c r="AC551" s="21">
        <f>IF(OR($Q551="",$P551=""),"",IF($U551="Straight-line",IF(N($T551)&lt;=0,0,ROUND(($Q551-N($S551))*MIN(IF($P551&gt;Settings!$B$3,0,(YEAR(Settings!$B$3)-YEAR($P551))*12+MONTH(Settings!$B$3)-MONTH($P551)+1),$T551)/$T551,2)),0))</f>
        <v/>
      </c>
      <c r="AD551" s="21">
        <f>IF($Q551="","",$Q551-N($AC551))</f>
        <v/>
      </c>
    </row>
    <row r="552">
      <c r="P552" s="18" t="n"/>
      <c r="Q552" s="19" t="n"/>
      <c r="S552" s="19" t="n"/>
      <c r="T552" s="20" t="n"/>
      <c r="Z552" s="18" t="n"/>
      <c r="AA552" s="18" t="n"/>
      <c r="AC552" s="21">
        <f>IF(OR($Q552="",$P552=""),"",IF($U552="Straight-line",IF(N($T552)&lt;=0,0,ROUND(($Q552-N($S552))*MIN(IF($P552&gt;Settings!$B$3,0,(YEAR(Settings!$B$3)-YEAR($P552))*12+MONTH(Settings!$B$3)-MONTH($P552)+1),$T552)/$T552,2)),0))</f>
        <v/>
      </c>
      <c r="AD552" s="21">
        <f>IF($Q552="","",$Q552-N($AC552))</f>
        <v/>
      </c>
    </row>
    <row r="553">
      <c r="P553" s="18" t="n"/>
      <c r="Q553" s="19" t="n"/>
      <c r="S553" s="19" t="n"/>
      <c r="T553" s="20" t="n"/>
      <c r="Z553" s="18" t="n"/>
      <c r="AA553" s="18" t="n"/>
      <c r="AC553" s="21">
        <f>IF(OR($Q553="",$P553=""),"",IF($U553="Straight-line",IF(N($T553)&lt;=0,0,ROUND(($Q553-N($S553))*MIN(IF($P553&gt;Settings!$B$3,0,(YEAR(Settings!$B$3)-YEAR($P553))*12+MONTH(Settings!$B$3)-MONTH($P553)+1),$T553)/$T553,2)),0))</f>
        <v/>
      </c>
      <c r="AD553" s="21">
        <f>IF($Q553="","",$Q553-N($AC553))</f>
        <v/>
      </c>
    </row>
    <row r="554">
      <c r="P554" s="18" t="n"/>
      <c r="Q554" s="19" t="n"/>
      <c r="S554" s="19" t="n"/>
      <c r="T554" s="20" t="n"/>
      <c r="Z554" s="18" t="n"/>
      <c r="AA554" s="18" t="n"/>
      <c r="AC554" s="21">
        <f>IF(OR($Q554="",$P554=""),"",IF($U554="Straight-line",IF(N($T554)&lt;=0,0,ROUND(($Q554-N($S554))*MIN(IF($P554&gt;Settings!$B$3,0,(YEAR(Settings!$B$3)-YEAR($P554))*12+MONTH(Settings!$B$3)-MONTH($P554)+1),$T554)/$T554,2)),0))</f>
        <v/>
      </c>
      <c r="AD554" s="21">
        <f>IF($Q554="","",$Q554-N($AC554))</f>
        <v/>
      </c>
    </row>
    <row r="555">
      <c r="P555" s="18" t="n"/>
      <c r="Q555" s="19" t="n"/>
      <c r="S555" s="19" t="n"/>
      <c r="T555" s="20" t="n"/>
      <c r="Z555" s="18" t="n"/>
      <c r="AA555" s="18" t="n"/>
      <c r="AC555" s="21">
        <f>IF(OR($Q555="",$P555=""),"",IF($U555="Straight-line",IF(N($T555)&lt;=0,0,ROUND(($Q555-N($S555))*MIN(IF($P555&gt;Settings!$B$3,0,(YEAR(Settings!$B$3)-YEAR($P555))*12+MONTH(Settings!$B$3)-MONTH($P555)+1),$T555)/$T555,2)),0))</f>
        <v/>
      </c>
      <c r="AD555" s="21">
        <f>IF($Q555="","",$Q555-N($AC555))</f>
        <v/>
      </c>
    </row>
    <row r="556">
      <c r="P556" s="18" t="n"/>
      <c r="Q556" s="19" t="n"/>
      <c r="S556" s="19" t="n"/>
      <c r="T556" s="20" t="n"/>
      <c r="Z556" s="18" t="n"/>
      <c r="AA556" s="18" t="n"/>
      <c r="AC556" s="21">
        <f>IF(OR($Q556="",$P556=""),"",IF($U556="Straight-line",IF(N($T556)&lt;=0,0,ROUND(($Q556-N($S556))*MIN(IF($P556&gt;Settings!$B$3,0,(YEAR(Settings!$B$3)-YEAR($P556))*12+MONTH(Settings!$B$3)-MONTH($P556)+1),$T556)/$T556,2)),0))</f>
        <v/>
      </c>
      <c r="AD556" s="21">
        <f>IF($Q556="","",$Q556-N($AC556))</f>
        <v/>
      </c>
    </row>
    <row r="557">
      <c r="P557" s="18" t="n"/>
      <c r="Q557" s="19" t="n"/>
      <c r="S557" s="19" t="n"/>
      <c r="T557" s="20" t="n"/>
      <c r="Z557" s="18" t="n"/>
      <c r="AA557" s="18" t="n"/>
      <c r="AC557" s="21">
        <f>IF(OR($Q557="",$P557=""),"",IF($U557="Straight-line",IF(N($T557)&lt;=0,0,ROUND(($Q557-N($S557))*MIN(IF($P557&gt;Settings!$B$3,0,(YEAR(Settings!$B$3)-YEAR($P557))*12+MONTH(Settings!$B$3)-MONTH($P557)+1),$T557)/$T557,2)),0))</f>
        <v/>
      </c>
      <c r="AD557" s="21">
        <f>IF($Q557="","",$Q557-N($AC557))</f>
        <v/>
      </c>
    </row>
    <row r="558">
      <c r="P558" s="18" t="n"/>
      <c r="Q558" s="19" t="n"/>
      <c r="S558" s="19" t="n"/>
      <c r="T558" s="20" t="n"/>
      <c r="Z558" s="18" t="n"/>
      <c r="AA558" s="18" t="n"/>
      <c r="AC558" s="21">
        <f>IF(OR($Q558="",$P558=""),"",IF($U558="Straight-line",IF(N($T558)&lt;=0,0,ROUND(($Q558-N($S558))*MIN(IF($P558&gt;Settings!$B$3,0,(YEAR(Settings!$B$3)-YEAR($P558))*12+MONTH(Settings!$B$3)-MONTH($P558)+1),$T558)/$T558,2)),0))</f>
        <v/>
      </c>
      <c r="AD558" s="21">
        <f>IF($Q558="","",$Q558-N($AC558))</f>
        <v/>
      </c>
    </row>
    <row r="559">
      <c r="P559" s="18" t="n"/>
      <c r="Q559" s="19" t="n"/>
      <c r="S559" s="19" t="n"/>
      <c r="T559" s="20" t="n"/>
      <c r="Z559" s="18" t="n"/>
      <c r="AA559" s="18" t="n"/>
      <c r="AC559" s="21">
        <f>IF(OR($Q559="",$P559=""),"",IF($U559="Straight-line",IF(N($T559)&lt;=0,0,ROUND(($Q559-N($S559))*MIN(IF($P559&gt;Settings!$B$3,0,(YEAR(Settings!$B$3)-YEAR($P559))*12+MONTH(Settings!$B$3)-MONTH($P559)+1),$T559)/$T559,2)),0))</f>
        <v/>
      </c>
      <c r="AD559" s="21">
        <f>IF($Q559="","",$Q559-N($AC559))</f>
        <v/>
      </c>
    </row>
    <row r="560">
      <c r="P560" s="18" t="n"/>
      <c r="Q560" s="19" t="n"/>
      <c r="S560" s="19" t="n"/>
      <c r="T560" s="20" t="n"/>
      <c r="Z560" s="18" t="n"/>
      <c r="AA560" s="18" t="n"/>
      <c r="AC560" s="21">
        <f>IF(OR($Q560="",$P560=""),"",IF($U560="Straight-line",IF(N($T560)&lt;=0,0,ROUND(($Q560-N($S560))*MIN(IF($P560&gt;Settings!$B$3,0,(YEAR(Settings!$B$3)-YEAR($P560))*12+MONTH(Settings!$B$3)-MONTH($P560)+1),$T560)/$T560,2)),0))</f>
        <v/>
      </c>
      <c r="AD560" s="21">
        <f>IF($Q560="","",$Q560-N($AC560))</f>
        <v/>
      </c>
    </row>
    <row r="561">
      <c r="P561" s="18" t="n"/>
      <c r="Q561" s="19" t="n"/>
      <c r="S561" s="19" t="n"/>
      <c r="T561" s="20" t="n"/>
      <c r="Z561" s="18" t="n"/>
      <c r="AA561" s="18" t="n"/>
      <c r="AC561" s="21">
        <f>IF(OR($Q561="",$P561=""),"",IF($U561="Straight-line",IF(N($T561)&lt;=0,0,ROUND(($Q561-N($S561))*MIN(IF($P561&gt;Settings!$B$3,0,(YEAR(Settings!$B$3)-YEAR($P561))*12+MONTH(Settings!$B$3)-MONTH($P561)+1),$T561)/$T561,2)),0))</f>
        <v/>
      </c>
      <c r="AD561" s="21">
        <f>IF($Q561="","",$Q561-N($AC561))</f>
        <v/>
      </c>
    </row>
    <row r="562">
      <c r="P562" s="18" t="n"/>
      <c r="Q562" s="19" t="n"/>
      <c r="S562" s="19" t="n"/>
      <c r="T562" s="20" t="n"/>
      <c r="Z562" s="18" t="n"/>
      <c r="AA562" s="18" t="n"/>
      <c r="AC562" s="21">
        <f>IF(OR($Q562="",$P562=""),"",IF($U562="Straight-line",IF(N($T562)&lt;=0,0,ROUND(($Q562-N($S562))*MIN(IF($P562&gt;Settings!$B$3,0,(YEAR(Settings!$B$3)-YEAR($P562))*12+MONTH(Settings!$B$3)-MONTH($P562)+1),$T562)/$T562,2)),0))</f>
        <v/>
      </c>
      <c r="AD562" s="21">
        <f>IF($Q562="","",$Q562-N($AC562))</f>
        <v/>
      </c>
    </row>
    <row r="563">
      <c r="P563" s="18" t="n"/>
      <c r="Q563" s="19" t="n"/>
      <c r="S563" s="19" t="n"/>
      <c r="T563" s="20" t="n"/>
      <c r="Z563" s="18" t="n"/>
      <c r="AA563" s="18" t="n"/>
      <c r="AC563" s="21">
        <f>IF(OR($Q563="",$P563=""),"",IF($U563="Straight-line",IF(N($T563)&lt;=0,0,ROUND(($Q563-N($S563))*MIN(IF($P563&gt;Settings!$B$3,0,(YEAR(Settings!$B$3)-YEAR($P563))*12+MONTH(Settings!$B$3)-MONTH($P563)+1),$T563)/$T563,2)),0))</f>
        <v/>
      </c>
      <c r="AD563" s="21">
        <f>IF($Q563="","",$Q563-N($AC563))</f>
        <v/>
      </c>
    </row>
    <row r="564">
      <c r="P564" s="18" t="n"/>
      <c r="Q564" s="19" t="n"/>
      <c r="S564" s="19" t="n"/>
      <c r="T564" s="20" t="n"/>
      <c r="Z564" s="18" t="n"/>
      <c r="AA564" s="18" t="n"/>
      <c r="AC564" s="21">
        <f>IF(OR($Q564="",$P564=""),"",IF($U564="Straight-line",IF(N($T564)&lt;=0,0,ROUND(($Q564-N($S564))*MIN(IF($P564&gt;Settings!$B$3,0,(YEAR(Settings!$B$3)-YEAR($P564))*12+MONTH(Settings!$B$3)-MONTH($P564)+1),$T564)/$T564,2)),0))</f>
        <v/>
      </c>
      <c r="AD564" s="21">
        <f>IF($Q564="","",$Q564-N($AC564))</f>
        <v/>
      </c>
    </row>
    <row r="565">
      <c r="P565" s="18" t="n"/>
      <c r="Q565" s="19" t="n"/>
      <c r="S565" s="19" t="n"/>
      <c r="T565" s="20" t="n"/>
      <c r="Z565" s="18" t="n"/>
      <c r="AA565" s="18" t="n"/>
      <c r="AC565" s="21">
        <f>IF(OR($Q565="",$P565=""),"",IF($U565="Straight-line",IF(N($T565)&lt;=0,0,ROUND(($Q565-N($S565))*MIN(IF($P565&gt;Settings!$B$3,0,(YEAR(Settings!$B$3)-YEAR($P565))*12+MONTH(Settings!$B$3)-MONTH($P565)+1),$T565)/$T565,2)),0))</f>
        <v/>
      </c>
      <c r="AD565" s="21">
        <f>IF($Q565="","",$Q565-N($AC565))</f>
        <v/>
      </c>
    </row>
    <row r="566">
      <c r="P566" s="18" t="n"/>
      <c r="Q566" s="19" t="n"/>
      <c r="S566" s="19" t="n"/>
      <c r="T566" s="20" t="n"/>
      <c r="Z566" s="18" t="n"/>
      <c r="AA566" s="18" t="n"/>
      <c r="AC566" s="21">
        <f>IF(OR($Q566="",$P566=""),"",IF($U566="Straight-line",IF(N($T566)&lt;=0,0,ROUND(($Q566-N($S566))*MIN(IF($P566&gt;Settings!$B$3,0,(YEAR(Settings!$B$3)-YEAR($P566))*12+MONTH(Settings!$B$3)-MONTH($P566)+1),$T566)/$T566,2)),0))</f>
        <v/>
      </c>
      <c r="AD566" s="21">
        <f>IF($Q566="","",$Q566-N($AC566))</f>
        <v/>
      </c>
    </row>
    <row r="567">
      <c r="P567" s="18" t="n"/>
      <c r="Q567" s="19" t="n"/>
      <c r="S567" s="19" t="n"/>
      <c r="T567" s="20" t="n"/>
      <c r="Z567" s="18" t="n"/>
      <c r="AA567" s="18" t="n"/>
      <c r="AC567" s="21">
        <f>IF(OR($Q567="",$P567=""),"",IF($U567="Straight-line",IF(N($T567)&lt;=0,0,ROUND(($Q567-N($S567))*MIN(IF($P567&gt;Settings!$B$3,0,(YEAR(Settings!$B$3)-YEAR($P567))*12+MONTH(Settings!$B$3)-MONTH($P567)+1),$T567)/$T567,2)),0))</f>
        <v/>
      </c>
      <c r="AD567" s="21">
        <f>IF($Q567="","",$Q567-N($AC567))</f>
        <v/>
      </c>
    </row>
    <row r="568">
      <c r="P568" s="18" t="n"/>
      <c r="Q568" s="19" t="n"/>
      <c r="S568" s="19" t="n"/>
      <c r="T568" s="20" t="n"/>
      <c r="Z568" s="18" t="n"/>
      <c r="AA568" s="18" t="n"/>
      <c r="AC568" s="21">
        <f>IF(OR($Q568="",$P568=""),"",IF($U568="Straight-line",IF(N($T568)&lt;=0,0,ROUND(($Q568-N($S568))*MIN(IF($P568&gt;Settings!$B$3,0,(YEAR(Settings!$B$3)-YEAR($P568))*12+MONTH(Settings!$B$3)-MONTH($P568)+1),$T568)/$T568,2)),0))</f>
        <v/>
      </c>
      <c r="AD568" s="21">
        <f>IF($Q568="","",$Q568-N($AC568))</f>
        <v/>
      </c>
    </row>
    <row r="569">
      <c r="P569" s="18" t="n"/>
      <c r="Q569" s="19" t="n"/>
      <c r="S569" s="19" t="n"/>
      <c r="T569" s="20" t="n"/>
      <c r="Z569" s="18" t="n"/>
      <c r="AA569" s="18" t="n"/>
      <c r="AC569" s="21">
        <f>IF(OR($Q569="",$P569=""),"",IF($U569="Straight-line",IF(N($T569)&lt;=0,0,ROUND(($Q569-N($S569))*MIN(IF($P569&gt;Settings!$B$3,0,(YEAR(Settings!$B$3)-YEAR($P569))*12+MONTH(Settings!$B$3)-MONTH($P569)+1),$T569)/$T569,2)),0))</f>
        <v/>
      </c>
      <c r="AD569" s="21">
        <f>IF($Q569="","",$Q569-N($AC569))</f>
        <v/>
      </c>
    </row>
    <row r="570">
      <c r="P570" s="18" t="n"/>
      <c r="Q570" s="19" t="n"/>
      <c r="S570" s="19" t="n"/>
      <c r="T570" s="20" t="n"/>
      <c r="Z570" s="18" t="n"/>
      <c r="AA570" s="18" t="n"/>
      <c r="AC570" s="21">
        <f>IF(OR($Q570="",$P570=""),"",IF($U570="Straight-line",IF(N($T570)&lt;=0,0,ROUND(($Q570-N($S570))*MIN(IF($P570&gt;Settings!$B$3,0,(YEAR(Settings!$B$3)-YEAR($P570))*12+MONTH(Settings!$B$3)-MONTH($P570)+1),$T570)/$T570,2)),0))</f>
        <v/>
      </c>
      <c r="AD570" s="21">
        <f>IF($Q570="","",$Q570-N($AC570))</f>
        <v/>
      </c>
    </row>
    <row r="571">
      <c r="P571" s="18" t="n"/>
      <c r="Q571" s="19" t="n"/>
      <c r="S571" s="19" t="n"/>
      <c r="T571" s="20" t="n"/>
      <c r="Z571" s="18" t="n"/>
      <c r="AA571" s="18" t="n"/>
      <c r="AC571" s="21">
        <f>IF(OR($Q571="",$P571=""),"",IF($U571="Straight-line",IF(N($T571)&lt;=0,0,ROUND(($Q571-N($S571))*MIN(IF($P571&gt;Settings!$B$3,0,(YEAR(Settings!$B$3)-YEAR($P571))*12+MONTH(Settings!$B$3)-MONTH($P571)+1),$T571)/$T571,2)),0))</f>
        <v/>
      </c>
      <c r="AD571" s="21">
        <f>IF($Q571="","",$Q571-N($AC571))</f>
        <v/>
      </c>
    </row>
    <row r="572">
      <c r="P572" s="18" t="n"/>
      <c r="Q572" s="19" t="n"/>
      <c r="S572" s="19" t="n"/>
      <c r="T572" s="20" t="n"/>
      <c r="Z572" s="18" t="n"/>
      <c r="AA572" s="18" t="n"/>
      <c r="AC572" s="21">
        <f>IF(OR($Q572="",$P572=""),"",IF($U572="Straight-line",IF(N($T572)&lt;=0,0,ROUND(($Q572-N($S572))*MIN(IF($P572&gt;Settings!$B$3,0,(YEAR(Settings!$B$3)-YEAR($P572))*12+MONTH(Settings!$B$3)-MONTH($P572)+1),$T572)/$T572,2)),0))</f>
        <v/>
      </c>
      <c r="AD572" s="21">
        <f>IF($Q572="","",$Q572-N($AC572))</f>
        <v/>
      </c>
    </row>
    <row r="573">
      <c r="P573" s="18" t="n"/>
      <c r="Q573" s="19" t="n"/>
      <c r="S573" s="19" t="n"/>
      <c r="T573" s="20" t="n"/>
      <c r="Z573" s="18" t="n"/>
      <c r="AA573" s="18" t="n"/>
      <c r="AC573" s="21">
        <f>IF(OR($Q573="",$P573=""),"",IF($U573="Straight-line",IF(N($T573)&lt;=0,0,ROUND(($Q573-N($S573))*MIN(IF($P573&gt;Settings!$B$3,0,(YEAR(Settings!$B$3)-YEAR($P573))*12+MONTH(Settings!$B$3)-MONTH($P573)+1),$T573)/$T573,2)),0))</f>
        <v/>
      </c>
      <c r="AD573" s="21">
        <f>IF($Q573="","",$Q573-N($AC573))</f>
        <v/>
      </c>
    </row>
    <row r="574">
      <c r="P574" s="18" t="n"/>
      <c r="Q574" s="19" t="n"/>
      <c r="S574" s="19" t="n"/>
      <c r="T574" s="20" t="n"/>
      <c r="Z574" s="18" t="n"/>
      <c r="AA574" s="18" t="n"/>
      <c r="AC574" s="21">
        <f>IF(OR($Q574="",$P574=""),"",IF($U574="Straight-line",IF(N($T574)&lt;=0,0,ROUND(($Q574-N($S574))*MIN(IF($P574&gt;Settings!$B$3,0,(YEAR(Settings!$B$3)-YEAR($P574))*12+MONTH(Settings!$B$3)-MONTH($P574)+1),$T574)/$T574,2)),0))</f>
        <v/>
      </c>
      <c r="AD574" s="21">
        <f>IF($Q574="","",$Q574-N($AC574))</f>
        <v/>
      </c>
    </row>
    <row r="575">
      <c r="P575" s="18" t="n"/>
      <c r="Q575" s="19" t="n"/>
      <c r="S575" s="19" t="n"/>
      <c r="T575" s="20" t="n"/>
      <c r="Z575" s="18" t="n"/>
      <c r="AA575" s="18" t="n"/>
      <c r="AC575" s="21">
        <f>IF(OR($Q575="",$P575=""),"",IF($U575="Straight-line",IF(N($T575)&lt;=0,0,ROUND(($Q575-N($S575))*MIN(IF($P575&gt;Settings!$B$3,0,(YEAR(Settings!$B$3)-YEAR($P575))*12+MONTH(Settings!$B$3)-MONTH($P575)+1),$T575)/$T575,2)),0))</f>
        <v/>
      </c>
      <c r="AD575" s="21">
        <f>IF($Q575="","",$Q575-N($AC575))</f>
        <v/>
      </c>
    </row>
    <row r="576">
      <c r="P576" s="18" t="n"/>
      <c r="Q576" s="19" t="n"/>
      <c r="S576" s="19" t="n"/>
      <c r="T576" s="20" t="n"/>
      <c r="Z576" s="18" t="n"/>
      <c r="AA576" s="18" t="n"/>
      <c r="AC576" s="21">
        <f>IF(OR($Q576="",$P576=""),"",IF($U576="Straight-line",IF(N($T576)&lt;=0,0,ROUND(($Q576-N($S576))*MIN(IF($P576&gt;Settings!$B$3,0,(YEAR(Settings!$B$3)-YEAR($P576))*12+MONTH(Settings!$B$3)-MONTH($P576)+1),$T576)/$T576,2)),0))</f>
        <v/>
      </c>
      <c r="AD576" s="21">
        <f>IF($Q576="","",$Q576-N($AC576))</f>
        <v/>
      </c>
    </row>
    <row r="577">
      <c r="P577" s="18" t="n"/>
      <c r="Q577" s="19" t="n"/>
      <c r="S577" s="19" t="n"/>
      <c r="T577" s="20" t="n"/>
      <c r="Z577" s="18" t="n"/>
      <c r="AA577" s="18" t="n"/>
      <c r="AC577" s="21">
        <f>IF(OR($Q577="",$P577=""),"",IF($U577="Straight-line",IF(N($T577)&lt;=0,0,ROUND(($Q577-N($S577))*MIN(IF($P577&gt;Settings!$B$3,0,(YEAR(Settings!$B$3)-YEAR($P577))*12+MONTH(Settings!$B$3)-MONTH($P577)+1),$T577)/$T577,2)),0))</f>
        <v/>
      </c>
      <c r="AD577" s="21">
        <f>IF($Q577="","",$Q577-N($AC577))</f>
        <v/>
      </c>
    </row>
    <row r="578">
      <c r="P578" s="18" t="n"/>
      <c r="Q578" s="19" t="n"/>
      <c r="S578" s="19" t="n"/>
      <c r="T578" s="20" t="n"/>
      <c r="Z578" s="18" t="n"/>
      <c r="AA578" s="18" t="n"/>
      <c r="AC578" s="21">
        <f>IF(OR($Q578="",$P578=""),"",IF($U578="Straight-line",IF(N($T578)&lt;=0,0,ROUND(($Q578-N($S578))*MIN(IF($P578&gt;Settings!$B$3,0,(YEAR(Settings!$B$3)-YEAR($P578))*12+MONTH(Settings!$B$3)-MONTH($P578)+1),$T578)/$T578,2)),0))</f>
        <v/>
      </c>
      <c r="AD578" s="21">
        <f>IF($Q578="","",$Q578-N($AC578))</f>
        <v/>
      </c>
    </row>
    <row r="579">
      <c r="P579" s="18" t="n"/>
      <c r="Q579" s="19" t="n"/>
      <c r="S579" s="19" t="n"/>
      <c r="T579" s="20" t="n"/>
      <c r="Z579" s="18" t="n"/>
      <c r="AA579" s="18" t="n"/>
      <c r="AC579" s="21">
        <f>IF(OR($Q579="",$P579=""),"",IF($U579="Straight-line",IF(N($T579)&lt;=0,0,ROUND(($Q579-N($S579))*MIN(IF($P579&gt;Settings!$B$3,0,(YEAR(Settings!$B$3)-YEAR($P579))*12+MONTH(Settings!$B$3)-MONTH($P579)+1),$T579)/$T579,2)),0))</f>
        <v/>
      </c>
      <c r="AD579" s="21">
        <f>IF($Q579="","",$Q579-N($AC579))</f>
        <v/>
      </c>
    </row>
    <row r="580">
      <c r="P580" s="18" t="n"/>
      <c r="Q580" s="19" t="n"/>
      <c r="S580" s="19" t="n"/>
      <c r="T580" s="20" t="n"/>
      <c r="Z580" s="18" t="n"/>
      <c r="AA580" s="18" t="n"/>
      <c r="AC580" s="21">
        <f>IF(OR($Q580="",$P580=""),"",IF($U580="Straight-line",IF(N($T580)&lt;=0,0,ROUND(($Q580-N($S580))*MIN(IF($P580&gt;Settings!$B$3,0,(YEAR(Settings!$B$3)-YEAR($P580))*12+MONTH(Settings!$B$3)-MONTH($P580)+1),$T580)/$T580,2)),0))</f>
        <v/>
      </c>
      <c r="AD580" s="21">
        <f>IF($Q580="","",$Q580-N($AC580))</f>
        <v/>
      </c>
    </row>
    <row r="581">
      <c r="P581" s="18" t="n"/>
      <c r="Q581" s="19" t="n"/>
      <c r="S581" s="19" t="n"/>
      <c r="T581" s="20" t="n"/>
      <c r="Z581" s="18" t="n"/>
      <c r="AA581" s="18" t="n"/>
      <c r="AC581" s="21">
        <f>IF(OR($Q581="",$P581=""),"",IF($U581="Straight-line",IF(N($T581)&lt;=0,0,ROUND(($Q581-N($S581))*MIN(IF($P581&gt;Settings!$B$3,0,(YEAR(Settings!$B$3)-YEAR($P581))*12+MONTH(Settings!$B$3)-MONTH($P581)+1),$T581)/$T581,2)),0))</f>
        <v/>
      </c>
      <c r="AD581" s="21">
        <f>IF($Q581="","",$Q581-N($AC581))</f>
        <v/>
      </c>
    </row>
    <row r="582">
      <c r="P582" s="18" t="n"/>
      <c r="Q582" s="19" t="n"/>
      <c r="S582" s="19" t="n"/>
      <c r="T582" s="20" t="n"/>
      <c r="Z582" s="18" t="n"/>
      <c r="AA582" s="18" t="n"/>
      <c r="AC582" s="21">
        <f>IF(OR($Q582="",$P582=""),"",IF($U582="Straight-line",IF(N($T582)&lt;=0,0,ROUND(($Q582-N($S582))*MIN(IF($P582&gt;Settings!$B$3,0,(YEAR(Settings!$B$3)-YEAR($P582))*12+MONTH(Settings!$B$3)-MONTH($P582)+1),$T582)/$T582,2)),0))</f>
        <v/>
      </c>
      <c r="AD582" s="21">
        <f>IF($Q582="","",$Q582-N($AC582))</f>
        <v/>
      </c>
    </row>
    <row r="583">
      <c r="P583" s="18" t="n"/>
      <c r="Q583" s="19" t="n"/>
      <c r="S583" s="19" t="n"/>
      <c r="T583" s="20" t="n"/>
      <c r="Z583" s="18" t="n"/>
      <c r="AA583" s="18" t="n"/>
      <c r="AC583" s="21">
        <f>IF(OR($Q583="",$P583=""),"",IF($U583="Straight-line",IF(N($T583)&lt;=0,0,ROUND(($Q583-N($S583))*MIN(IF($P583&gt;Settings!$B$3,0,(YEAR(Settings!$B$3)-YEAR($P583))*12+MONTH(Settings!$B$3)-MONTH($P583)+1),$T583)/$T583,2)),0))</f>
        <v/>
      </c>
      <c r="AD583" s="21">
        <f>IF($Q583="","",$Q583-N($AC583))</f>
        <v/>
      </c>
    </row>
    <row r="584">
      <c r="P584" s="18" t="n"/>
      <c r="Q584" s="19" t="n"/>
      <c r="S584" s="19" t="n"/>
      <c r="T584" s="20" t="n"/>
      <c r="Z584" s="18" t="n"/>
      <c r="AA584" s="18" t="n"/>
      <c r="AC584" s="21">
        <f>IF(OR($Q584="",$P584=""),"",IF($U584="Straight-line",IF(N($T584)&lt;=0,0,ROUND(($Q584-N($S584))*MIN(IF($P584&gt;Settings!$B$3,0,(YEAR(Settings!$B$3)-YEAR($P584))*12+MONTH(Settings!$B$3)-MONTH($P584)+1),$T584)/$T584,2)),0))</f>
        <v/>
      </c>
      <c r="AD584" s="21">
        <f>IF($Q584="","",$Q584-N($AC584))</f>
        <v/>
      </c>
    </row>
    <row r="585">
      <c r="P585" s="18" t="n"/>
      <c r="Q585" s="19" t="n"/>
      <c r="S585" s="19" t="n"/>
      <c r="T585" s="20" t="n"/>
      <c r="Z585" s="18" t="n"/>
      <c r="AA585" s="18" t="n"/>
      <c r="AC585" s="21">
        <f>IF(OR($Q585="",$P585=""),"",IF($U585="Straight-line",IF(N($T585)&lt;=0,0,ROUND(($Q585-N($S585))*MIN(IF($P585&gt;Settings!$B$3,0,(YEAR(Settings!$B$3)-YEAR($P585))*12+MONTH(Settings!$B$3)-MONTH($P585)+1),$T585)/$T585,2)),0))</f>
        <v/>
      </c>
      <c r="AD585" s="21">
        <f>IF($Q585="","",$Q585-N($AC585))</f>
        <v/>
      </c>
    </row>
    <row r="586">
      <c r="P586" s="18" t="n"/>
      <c r="Q586" s="19" t="n"/>
      <c r="S586" s="19" t="n"/>
      <c r="T586" s="20" t="n"/>
      <c r="Z586" s="18" t="n"/>
      <c r="AA586" s="18" t="n"/>
      <c r="AC586" s="21">
        <f>IF(OR($Q586="",$P586=""),"",IF($U586="Straight-line",IF(N($T586)&lt;=0,0,ROUND(($Q586-N($S586))*MIN(IF($P586&gt;Settings!$B$3,0,(YEAR(Settings!$B$3)-YEAR($P586))*12+MONTH(Settings!$B$3)-MONTH($P586)+1),$T586)/$T586,2)),0))</f>
        <v/>
      </c>
      <c r="AD586" s="21">
        <f>IF($Q586="","",$Q586-N($AC586))</f>
        <v/>
      </c>
    </row>
    <row r="587">
      <c r="P587" s="18" t="n"/>
      <c r="Q587" s="19" t="n"/>
      <c r="S587" s="19" t="n"/>
      <c r="T587" s="20" t="n"/>
      <c r="Z587" s="18" t="n"/>
      <c r="AA587" s="18" t="n"/>
      <c r="AC587" s="21">
        <f>IF(OR($Q587="",$P587=""),"",IF($U587="Straight-line",IF(N($T587)&lt;=0,0,ROUND(($Q587-N($S587))*MIN(IF($P587&gt;Settings!$B$3,0,(YEAR(Settings!$B$3)-YEAR($P587))*12+MONTH(Settings!$B$3)-MONTH($P587)+1),$T587)/$T587,2)),0))</f>
        <v/>
      </c>
      <c r="AD587" s="21">
        <f>IF($Q587="","",$Q587-N($AC587))</f>
        <v/>
      </c>
    </row>
    <row r="588">
      <c r="P588" s="18" t="n"/>
      <c r="Q588" s="19" t="n"/>
      <c r="S588" s="19" t="n"/>
      <c r="T588" s="20" t="n"/>
      <c r="Z588" s="18" t="n"/>
      <c r="AA588" s="18" t="n"/>
      <c r="AC588" s="21">
        <f>IF(OR($Q588="",$P588=""),"",IF($U588="Straight-line",IF(N($T588)&lt;=0,0,ROUND(($Q588-N($S588))*MIN(IF($P588&gt;Settings!$B$3,0,(YEAR(Settings!$B$3)-YEAR($P588))*12+MONTH(Settings!$B$3)-MONTH($P588)+1),$T588)/$T588,2)),0))</f>
        <v/>
      </c>
      <c r="AD588" s="21">
        <f>IF($Q588="","",$Q588-N($AC588))</f>
        <v/>
      </c>
    </row>
    <row r="589">
      <c r="P589" s="18" t="n"/>
      <c r="Q589" s="19" t="n"/>
      <c r="S589" s="19" t="n"/>
      <c r="T589" s="20" t="n"/>
      <c r="Z589" s="18" t="n"/>
      <c r="AA589" s="18" t="n"/>
      <c r="AC589" s="21">
        <f>IF(OR($Q589="",$P589=""),"",IF($U589="Straight-line",IF(N($T589)&lt;=0,0,ROUND(($Q589-N($S589))*MIN(IF($P589&gt;Settings!$B$3,0,(YEAR(Settings!$B$3)-YEAR($P589))*12+MONTH(Settings!$B$3)-MONTH($P589)+1),$T589)/$T589,2)),0))</f>
        <v/>
      </c>
      <c r="AD589" s="21">
        <f>IF($Q589="","",$Q589-N($AC589))</f>
        <v/>
      </c>
    </row>
    <row r="590">
      <c r="P590" s="18" t="n"/>
      <c r="Q590" s="19" t="n"/>
      <c r="S590" s="19" t="n"/>
      <c r="T590" s="20" t="n"/>
      <c r="Z590" s="18" t="n"/>
      <c r="AA590" s="18" t="n"/>
      <c r="AC590" s="21">
        <f>IF(OR($Q590="",$P590=""),"",IF($U590="Straight-line",IF(N($T590)&lt;=0,0,ROUND(($Q590-N($S590))*MIN(IF($P590&gt;Settings!$B$3,0,(YEAR(Settings!$B$3)-YEAR($P590))*12+MONTH(Settings!$B$3)-MONTH($P590)+1),$T590)/$T590,2)),0))</f>
        <v/>
      </c>
      <c r="AD590" s="21">
        <f>IF($Q590="","",$Q590-N($AC590))</f>
        <v/>
      </c>
    </row>
    <row r="591">
      <c r="P591" s="18" t="n"/>
      <c r="Q591" s="19" t="n"/>
      <c r="S591" s="19" t="n"/>
      <c r="T591" s="20" t="n"/>
      <c r="Z591" s="18" t="n"/>
      <c r="AA591" s="18" t="n"/>
      <c r="AC591" s="21">
        <f>IF(OR($Q591="",$P591=""),"",IF($U591="Straight-line",IF(N($T591)&lt;=0,0,ROUND(($Q591-N($S591))*MIN(IF($P591&gt;Settings!$B$3,0,(YEAR(Settings!$B$3)-YEAR($P591))*12+MONTH(Settings!$B$3)-MONTH($P591)+1),$T591)/$T591,2)),0))</f>
        <v/>
      </c>
      <c r="AD591" s="21">
        <f>IF($Q591="","",$Q591-N($AC591))</f>
        <v/>
      </c>
    </row>
    <row r="592">
      <c r="P592" s="18" t="n"/>
      <c r="Q592" s="19" t="n"/>
      <c r="S592" s="19" t="n"/>
      <c r="T592" s="20" t="n"/>
      <c r="Z592" s="18" t="n"/>
      <c r="AA592" s="18" t="n"/>
      <c r="AC592" s="21">
        <f>IF(OR($Q592="",$P592=""),"",IF($U592="Straight-line",IF(N($T592)&lt;=0,0,ROUND(($Q592-N($S592))*MIN(IF($P592&gt;Settings!$B$3,0,(YEAR(Settings!$B$3)-YEAR($P592))*12+MONTH(Settings!$B$3)-MONTH($P592)+1),$T592)/$T592,2)),0))</f>
        <v/>
      </c>
      <c r="AD592" s="21">
        <f>IF($Q592="","",$Q592-N($AC592))</f>
        <v/>
      </c>
    </row>
    <row r="593">
      <c r="P593" s="18" t="n"/>
      <c r="Q593" s="19" t="n"/>
      <c r="S593" s="19" t="n"/>
      <c r="T593" s="20" t="n"/>
      <c r="Z593" s="18" t="n"/>
      <c r="AA593" s="18" t="n"/>
      <c r="AC593" s="21">
        <f>IF(OR($Q593="",$P593=""),"",IF($U593="Straight-line",IF(N($T593)&lt;=0,0,ROUND(($Q593-N($S593))*MIN(IF($P593&gt;Settings!$B$3,0,(YEAR(Settings!$B$3)-YEAR($P593))*12+MONTH(Settings!$B$3)-MONTH($P593)+1),$T593)/$T593,2)),0))</f>
        <v/>
      </c>
      <c r="AD593" s="21">
        <f>IF($Q593="","",$Q593-N($AC593))</f>
        <v/>
      </c>
    </row>
    <row r="594">
      <c r="P594" s="18" t="n"/>
      <c r="Q594" s="19" t="n"/>
      <c r="S594" s="19" t="n"/>
      <c r="T594" s="20" t="n"/>
      <c r="Z594" s="18" t="n"/>
      <c r="AA594" s="18" t="n"/>
      <c r="AC594" s="21">
        <f>IF(OR($Q594="",$P594=""),"",IF($U594="Straight-line",IF(N($T594)&lt;=0,0,ROUND(($Q594-N($S594))*MIN(IF($P594&gt;Settings!$B$3,0,(YEAR(Settings!$B$3)-YEAR($P594))*12+MONTH(Settings!$B$3)-MONTH($P594)+1),$T594)/$T594,2)),0))</f>
        <v/>
      </c>
      <c r="AD594" s="21">
        <f>IF($Q594="","",$Q594-N($AC594))</f>
        <v/>
      </c>
    </row>
    <row r="595">
      <c r="P595" s="18" t="n"/>
      <c r="Q595" s="19" t="n"/>
      <c r="S595" s="19" t="n"/>
      <c r="T595" s="20" t="n"/>
      <c r="Z595" s="18" t="n"/>
      <c r="AA595" s="18" t="n"/>
      <c r="AC595" s="21">
        <f>IF(OR($Q595="",$P595=""),"",IF($U595="Straight-line",IF(N($T595)&lt;=0,0,ROUND(($Q595-N($S595))*MIN(IF($P595&gt;Settings!$B$3,0,(YEAR(Settings!$B$3)-YEAR($P595))*12+MONTH(Settings!$B$3)-MONTH($P595)+1),$T595)/$T595,2)),0))</f>
        <v/>
      </c>
      <c r="AD595" s="21">
        <f>IF($Q595="","",$Q595-N($AC595))</f>
        <v/>
      </c>
    </row>
    <row r="596">
      <c r="P596" s="18" t="n"/>
      <c r="Q596" s="19" t="n"/>
      <c r="S596" s="19" t="n"/>
      <c r="T596" s="20" t="n"/>
      <c r="Z596" s="18" t="n"/>
      <c r="AA596" s="18" t="n"/>
      <c r="AC596" s="21">
        <f>IF(OR($Q596="",$P596=""),"",IF($U596="Straight-line",IF(N($T596)&lt;=0,0,ROUND(($Q596-N($S596))*MIN(IF($P596&gt;Settings!$B$3,0,(YEAR(Settings!$B$3)-YEAR($P596))*12+MONTH(Settings!$B$3)-MONTH($P596)+1),$T596)/$T596,2)),0))</f>
        <v/>
      </c>
      <c r="AD596" s="21">
        <f>IF($Q596="","",$Q596-N($AC596))</f>
        <v/>
      </c>
    </row>
    <row r="597">
      <c r="P597" s="18" t="n"/>
      <c r="Q597" s="19" t="n"/>
      <c r="S597" s="19" t="n"/>
      <c r="T597" s="20" t="n"/>
      <c r="Z597" s="18" t="n"/>
      <c r="AA597" s="18" t="n"/>
      <c r="AC597" s="21">
        <f>IF(OR($Q597="",$P597=""),"",IF($U597="Straight-line",IF(N($T597)&lt;=0,0,ROUND(($Q597-N($S597))*MIN(IF($P597&gt;Settings!$B$3,0,(YEAR(Settings!$B$3)-YEAR($P597))*12+MONTH(Settings!$B$3)-MONTH($P597)+1),$T597)/$T597,2)),0))</f>
        <v/>
      </c>
      <c r="AD597" s="21">
        <f>IF($Q597="","",$Q597-N($AC597))</f>
        <v/>
      </c>
    </row>
    <row r="598">
      <c r="P598" s="18" t="n"/>
      <c r="Q598" s="19" t="n"/>
      <c r="S598" s="19" t="n"/>
      <c r="T598" s="20" t="n"/>
      <c r="Z598" s="18" t="n"/>
      <c r="AA598" s="18" t="n"/>
      <c r="AC598" s="21">
        <f>IF(OR($Q598="",$P598=""),"",IF($U598="Straight-line",IF(N($T598)&lt;=0,0,ROUND(($Q598-N($S598))*MIN(IF($P598&gt;Settings!$B$3,0,(YEAR(Settings!$B$3)-YEAR($P598))*12+MONTH(Settings!$B$3)-MONTH($P598)+1),$T598)/$T598,2)),0))</f>
        <v/>
      </c>
      <c r="AD598" s="21">
        <f>IF($Q598="","",$Q598-N($AC598))</f>
        <v/>
      </c>
    </row>
    <row r="599">
      <c r="P599" s="18" t="n"/>
      <c r="Q599" s="19" t="n"/>
      <c r="S599" s="19" t="n"/>
      <c r="T599" s="20" t="n"/>
      <c r="Z599" s="18" t="n"/>
      <c r="AA599" s="18" t="n"/>
      <c r="AC599" s="21">
        <f>IF(OR($Q599="",$P599=""),"",IF($U599="Straight-line",IF(N($T599)&lt;=0,0,ROUND(($Q599-N($S599))*MIN(IF($P599&gt;Settings!$B$3,0,(YEAR(Settings!$B$3)-YEAR($P599))*12+MONTH(Settings!$B$3)-MONTH($P599)+1),$T599)/$T599,2)),0))</f>
        <v/>
      </c>
      <c r="AD599" s="21">
        <f>IF($Q599="","",$Q599-N($AC599))</f>
        <v/>
      </c>
    </row>
    <row r="600">
      <c r="P600" s="18" t="n"/>
      <c r="Q600" s="19" t="n"/>
      <c r="S600" s="19" t="n"/>
      <c r="T600" s="20" t="n"/>
      <c r="Z600" s="18" t="n"/>
      <c r="AA600" s="18" t="n"/>
      <c r="AC600" s="21">
        <f>IF(OR($Q600="",$P600=""),"",IF($U600="Straight-line",IF(N($T600)&lt;=0,0,ROUND(($Q600-N($S600))*MIN(IF($P600&gt;Settings!$B$3,0,(YEAR(Settings!$B$3)-YEAR($P600))*12+MONTH(Settings!$B$3)-MONTH($P600)+1),$T600)/$T600,2)),0))</f>
        <v/>
      </c>
      <c r="AD600" s="21">
        <f>IF($Q600="","",$Q600-N($AC600))</f>
        <v/>
      </c>
    </row>
    <row r="601">
      <c r="P601" s="18" t="n"/>
      <c r="Q601" s="19" t="n"/>
      <c r="S601" s="19" t="n"/>
      <c r="T601" s="20" t="n"/>
      <c r="Z601" s="18" t="n"/>
      <c r="AA601" s="18" t="n"/>
      <c r="AC601" s="21">
        <f>IF(OR($Q601="",$P601=""),"",IF($U601="Straight-line",IF(N($T601)&lt;=0,0,ROUND(($Q601-N($S601))*MIN(IF($P601&gt;Settings!$B$3,0,(YEAR(Settings!$B$3)-YEAR($P601))*12+MONTH(Settings!$B$3)-MONTH($P601)+1),$T601)/$T601,2)),0))</f>
        <v/>
      </c>
      <c r="AD601" s="21">
        <f>IF($Q601="","",$Q601-N($AC601))</f>
        <v/>
      </c>
    </row>
    <row r="602">
      <c r="P602" s="18" t="n"/>
      <c r="Q602" s="19" t="n"/>
      <c r="S602" s="19" t="n"/>
      <c r="T602" s="20" t="n"/>
      <c r="Z602" s="18" t="n"/>
      <c r="AA602" s="18" t="n"/>
      <c r="AC602" s="21">
        <f>IF(OR($Q602="",$P602=""),"",IF($U602="Straight-line",IF(N($T602)&lt;=0,0,ROUND(($Q602-N($S602))*MIN(IF($P602&gt;Settings!$B$3,0,(YEAR(Settings!$B$3)-YEAR($P602))*12+MONTH(Settings!$B$3)-MONTH($P602)+1),$T602)/$T602,2)),0))</f>
        <v/>
      </c>
      <c r="AD602" s="21">
        <f>IF($Q602="","",$Q602-N($AC602))</f>
        <v/>
      </c>
    </row>
    <row r="603">
      <c r="P603" s="18" t="n"/>
      <c r="Q603" s="19" t="n"/>
      <c r="S603" s="19" t="n"/>
      <c r="T603" s="20" t="n"/>
      <c r="Z603" s="18" t="n"/>
      <c r="AA603" s="18" t="n"/>
      <c r="AC603" s="21">
        <f>IF(OR($Q603="",$P603=""),"",IF($U603="Straight-line",IF(N($T603)&lt;=0,0,ROUND(($Q603-N($S603))*MIN(IF($P603&gt;Settings!$B$3,0,(YEAR(Settings!$B$3)-YEAR($P603))*12+MONTH(Settings!$B$3)-MONTH($P603)+1),$T603)/$T603,2)),0))</f>
        <v/>
      </c>
      <c r="AD603" s="21">
        <f>IF($Q603="","",$Q603-N($AC603))</f>
        <v/>
      </c>
    </row>
    <row r="604">
      <c r="P604" s="18" t="n"/>
      <c r="Q604" s="19" t="n"/>
      <c r="S604" s="19" t="n"/>
      <c r="T604" s="20" t="n"/>
      <c r="Z604" s="18" t="n"/>
      <c r="AA604" s="18" t="n"/>
      <c r="AC604" s="21">
        <f>IF(OR($Q604="",$P604=""),"",IF($U604="Straight-line",IF(N($T604)&lt;=0,0,ROUND(($Q604-N($S604))*MIN(IF($P604&gt;Settings!$B$3,0,(YEAR(Settings!$B$3)-YEAR($P604))*12+MONTH(Settings!$B$3)-MONTH($P604)+1),$T604)/$T604,2)),0))</f>
        <v/>
      </c>
      <c r="AD604" s="21">
        <f>IF($Q604="","",$Q604-N($AC604))</f>
        <v/>
      </c>
    </row>
    <row r="605">
      <c r="P605" s="18" t="n"/>
      <c r="Q605" s="19" t="n"/>
      <c r="S605" s="19" t="n"/>
      <c r="T605" s="20" t="n"/>
      <c r="Z605" s="18" t="n"/>
      <c r="AA605" s="18" t="n"/>
      <c r="AC605" s="21">
        <f>IF(OR($Q605="",$P605=""),"",IF($U605="Straight-line",IF(N($T605)&lt;=0,0,ROUND(($Q605-N($S605))*MIN(IF($P605&gt;Settings!$B$3,0,(YEAR(Settings!$B$3)-YEAR($P605))*12+MONTH(Settings!$B$3)-MONTH($P605)+1),$T605)/$T605,2)),0))</f>
        <v/>
      </c>
      <c r="AD605" s="21">
        <f>IF($Q605="","",$Q605-N($AC605))</f>
        <v/>
      </c>
    </row>
    <row r="606">
      <c r="P606" s="18" t="n"/>
      <c r="Q606" s="19" t="n"/>
      <c r="S606" s="19" t="n"/>
      <c r="T606" s="20" t="n"/>
      <c r="Z606" s="18" t="n"/>
      <c r="AA606" s="18" t="n"/>
      <c r="AC606" s="21">
        <f>IF(OR($Q606="",$P606=""),"",IF($U606="Straight-line",IF(N($T606)&lt;=0,0,ROUND(($Q606-N($S606))*MIN(IF($P606&gt;Settings!$B$3,0,(YEAR(Settings!$B$3)-YEAR($P606))*12+MONTH(Settings!$B$3)-MONTH($P606)+1),$T606)/$T606,2)),0))</f>
        <v/>
      </c>
      <c r="AD606" s="21">
        <f>IF($Q606="","",$Q606-N($AC606))</f>
        <v/>
      </c>
    </row>
    <row r="607">
      <c r="P607" s="18" t="n"/>
      <c r="Q607" s="19" t="n"/>
      <c r="S607" s="19" t="n"/>
      <c r="T607" s="20" t="n"/>
      <c r="Z607" s="18" t="n"/>
      <c r="AA607" s="18" t="n"/>
      <c r="AC607" s="21">
        <f>IF(OR($Q607="",$P607=""),"",IF($U607="Straight-line",IF(N($T607)&lt;=0,0,ROUND(($Q607-N($S607))*MIN(IF($P607&gt;Settings!$B$3,0,(YEAR(Settings!$B$3)-YEAR($P607))*12+MONTH(Settings!$B$3)-MONTH($P607)+1),$T607)/$T607,2)),0))</f>
        <v/>
      </c>
      <c r="AD607" s="21">
        <f>IF($Q607="","",$Q607-N($AC607))</f>
        <v/>
      </c>
    </row>
    <row r="608">
      <c r="P608" s="18" t="n"/>
      <c r="Q608" s="19" t="n"/>
      <c r="S608" s="19" t="n"/>
      <c r="T608" s="20" t="n"/>
      <c r="Z608" s="18" t="n"/>
      <c r="AA608" s="18" t="n"/>
      <c r="AC608" s="21">
        <f>IF(OR($Q608="",$P608=""),"",IF($U608="Straight-line",IF(N($T608)&lt;=0,0,ROUND(($Q608-N($S608))*MIN(IF($P608&gt;Settings!$B$3,0,(YEAR(Settings!$B$3)-YEAR($P608))*12+MONTH(Settings!$B$3)-MONTH($P608)+1),$T608)/$T608,2)),0))</f>
        <v/>
      </c>
      <c r="AD608" s="21">
        <f>IF($Q608="","",$Q608-N($AC608))</f>
        <v/>
      </c>
    </row>
    <row r="609">
      <c r="P609" s="18" t="n"/>
      <c r="Q609" s="19" t="n"/>
      <c r="S609" s="19" t="n"/>
      <c r="T609" s="20" t="n"/>
      <c r="Z609" s="18" t="n"/>
      <c r="AA609" s="18" t="n"/>
      <c r="AC609" s="21">
        <f>IF(OR($Q609="",$P609=""),"",IF($U609="Straight-line",IF(N($T609)&lt;=0,0,ROUND(($Q609-N($S609))*MIN(IF($P609&gt;Settings!$B$3,0,(YEAR(Settings!$B$3)-YEAR($P609))*12+MONTH(Settings!$B$3)-MONTH($P609)+1),$T609)/$T609,2)),0))</f>
        <v/>
      </c>
      <c r="AD609" s="21">
        <f>IF($Q609="","",$Q609-N($AC609))</f>
        <v/>
      </c>
    </row>
    <row r="610">
      <c r="P610" s="18" t="n"/>
      <c r="Q610" s="19" t="n"/>
      <c r="S610" s="19" t="n"/>
      <c r="T610" s="20" t="n"/>
      <c r="Z610" s="18" t="n"/>
      <c r="AA610" s="18" t="n"/>
      <c r="AC610" s="21">
        <f>IF(OR($Q610="",$P610=""),"",IF($U610="Straight-line",IF(N($T610)&lt;=0,0,ROUND(($Q610-N($S610))*MIN(IF($P610&gt;Settings!$B$3,0,(YEAR(Settings!$B$3)-YEAR($P610))*12+MONTH(Settings!$B$3)-MONTH($P610)+1),$T610)/$T610,2)),0))</f>
        <v/>
      </c>
      <c r="AD610" s="21">
        <f>IF($Q610="","",$Q610-N($AC610))</f>
        <v/>
      </c>
    </row>
    <row r="611">
      <c r="P611" s="18" t="n"/>
      <c r="Q611" s="19" t="n"/>
      <c r="S611" s="19" t="n"/>
      <c r="T611" s="20" t="n"/>
      <c r="Z611" s="18" t="n"/>
      <c r="AA611" s="18" t="n"/>
      <c r="AC611" s="21">
        <f>IF(OR($Q611="",$P611=""),"",IF($U611="Straight-line",IF(N($T611)&lt;=0,0,ROUND(($Q611-N($S611))*MIN(IF($P611&gt;Settings!$B$3,0,(YEAR(Settings!$B$3)-YEAR($P611))*12+MONTH(Settings!$B$3)-MONTH($P611)+1),$T611)/$T611,2)),0))</f>
        <v/>
      </c>
      <c r="AD611" s="21">
        <f>IF($Q611="","",$Q611-N($AC611))</f>
        <v/>
      </c>
    </row>
    <row r="612">
      <c r="P612" s="18" t="n"/>
      <c r="Q612" s="19" t="n"/>
      <c r="S612" s="19" t="n"/>
      <c r="T612" s="20" t="n"/>
      <c r="Z612" s="18" t="n"/>
      <c r="AA612" s="18" t="n"/>
      <c r="AC612" s="21">
        <f>IF(OR($Q612="",$P612=""),"",IF($U612="Straight-line",IF(N($T612)&lt;=0,0,ROUND(($Q612-N($S612))*MIN(IF($P612&gt;Settings!$B$3,0,(YEAR(Settings!$B$3)-YEAR($P612))*12+MONTH(Settings!$B$3)-MONTH($P612)+1),$T612)/$T612,2)),0))</f>
        <v/>
      </c>
      <c r="AD612" s="21">
        <f>IF($Q612="","",$Q612-N($AC612))</f>
        <v/>
      </c>
    </row>
    <row r="613">
      <c r="P613" s="18" t="n"/>
      <c r="Q613" s="19" t="n"/>
      <c r="S613" s="19" t="n"/>
      <c r="T613" s="20" t="n"/>
      <c r="Z613" s="18" t="n"/>
      <c r="AA613" s="18" t="n"/>
      <c r="AC613" s="21">
        <f>IF(OR($Q613="",$P613=""),"",IF($U613="Straight-line",IF(N($T613)&lt;=0,0,ROUND(($Q613-N($S613))*MIN(IF($P613&gt;Settings!$B$3,0,(YEAR(Settings!$B$3)-YEAR($P613))*12+MONTH(Settings!$B$3)-MONTH($P613)+1),$T613)/$T613,2)),0))</f>
        <v/>
      </c>
      <c r="AD613" s="21">
        <f>IF($Q613="","",$Q613-N($AC613))</f>
        <v/>
      </c>
    </row>
    <row r="614">
      <c r="P614" s="18" t="n"/>
      <c r="Q614" s="19" t="n"/>
      <c r="S614" s="19" t="n"/>
      <c r="T614" s="20" t="n"/>
      <c r="Z614" s="18" t="n"/>
      <c r="AA614" s="18" t="n"/>
      <c r="AC614" s="21">
        <f>IF(OR($Q614="",$P614=""),"",IF($U614="Straight-line",IF(N($T614)&lt;=0,0,ROUND(($Q614-N($S614))*MIN(IF($P614&gt;Settings!$B$3,0,(YEAR(Settings!$B$3)-YEAR($P614))*12+MONTH(Settings!$B$3)-MONTH($P614)+1),$T614)/$T614,2)),0))</f>
        <v/>
      </c>
      <c r="AD614" s="21">
        <f>IF($Q614="","",$Q614-N($AC614))</f>
        <v/>
      </c>
    </row>
    <row r="615">
      <c r="P615" s="18" t="n"/>
      <c r="Q615" s="19" t="n"/>
      <c r="S615" s="19" t="n"/>
      <c r="T615" s="20" t="n"/>
      <c r="Z615" s="18" t="n"/>
      <c r="AA615" s="18" t="n"/>
      <c r="AC615" s="21">
        <f>IF(OR($Q615="",$P615=""),"",IF($U615="Straight-line",IF(N($T615)&lt;=0,0,ROUND(($Q615-N($S615))*MIN(IF($P615&gt;Settings!$B$3,0,(YEAR(Settings!$B$3)-YEAR($P615))*12+MONTH(Settings!$B$3)-MONTH($P615)+1),$T615)/$T615,2)),0))</f>
        <v/>
      </c>
      <c r="AD615" s="21">
        <f>IF($Q615="","",$Q615-N($AC615))</f>
        <v/>
      </c>
    </row>
    <row r="616">
      <c r="P616" s="18" t="n"/>
      <c r="Q616" s="19" t="n"/>
      <c r="S616" s="19" t="n"/>
      <c r="T616" s="20" t="n"/>
      <c r="Z616" s="18" t="n"/>
      <c r="AA616" s="18" t="n"/>
      <c r="AC616" s="21">
        <f>IF(OR($Q616="",$P616=""),"",IF($U616="Straight-line",IF(N($T616)&lt;=0,0,ROUND(($Q616-N($S616))*MIN(IF($P616&gt;Settings!$B$3,0,(YEAR(Settings!$B$3)-YEAR($P616))*12+MONTH(Settings!$B$3)-MONTH($P616)+1),$T616)/$T616,2)),0))</f>
        <v/>
      </c>
      <c r="AD616" s="21">
        <f>IF($Q616="","",$Q616-N($AC616))</f>
        <v/>
      </c>
    </row>
    <row r="617">
      <c r="P617" s="18" t="n"/>
      <c r="Q617" s="19" t="n"/>
      <c r="S617" s="19" t="n"/>
      <c r="T617" s="20" t="n"/>
      <c r="Z617" s="18" t="n"/>
      <c r="AA617" s="18" t="n"/>
      <c r="AC617" s="21">
        <f>IF(OR($Q617="",$P617=""),"",IF($U617="Straight-line",IF(N($T617)&lt;=0,0,ROUND(($Q617-N($S617))*MIN(IF($P617&gt;Settings!$B$3,0,(YEAR(Settings!$B$3)-YEAR($P617))*12+MONTH(Settings!$B$3)-MONTH($P617)+1),$T617)/$T617,2)),0))</f>
        <v/>
      </c>
      <c r="AD617" s="21">
        <f>IF($Q617="","",$Q617-N($AC617))</f>
        <v/>
      </c>
    </row>
    <row r="618">
      <c r="P618" s="18" t="n"/>
      <c r="Q618" s="19" t="n"/>
      <c r="S618" s="19" t="n"/>
      <c r="T618" s="20" t="n"/>
      <c r="Z618" s="18" t="n"/>
      <c r="AA618" s="18" t="n"/>
      <c r="AC618" s="21">
        <f>IF(OR($Q618="",$P618=""),"",IF($U618="Straight-line",IF(N($T618)&lt;=0,0,ROUND(($Q618-N($S618))*MIN(IF($P618&gt;Settings!$B$3,0,(YEAR(Settings!$B$3)-YEAR($P618))*12+MONTH(Settings!$B$3)-MONTH($P618)+1),$T618)/$T618,2)),0))</f>
        <v/>
      </c>
      <c r="AD618" s="21">
        <f>IF($Q618="","",$Q618-N($AC618))</f>
        <v/>
      </c>
    </row>
    <row r="619">
      <c r="P619" s="18" t="n"/>
      <c r="Q619" s="19" t="n"/>
      <c r="S619" s="19" t="n"/>
      <c r="T619" s="20" t="n"/>
      <c r="Z619" s="18" t="n"/>
      <c r="AA619" s="18" t="n"/>
      <c r="AC619" s="21">
        <f>IF(OR($Q619="",$P619=""),"",IF($U619="Straight-line",IF(N($T619)&lt;=0,0,ROUND(($Q619-N($S619))*MIN(IF($P619&gt;Settings!$B$3,0,(YEAR(Settings!$B$3)-YEAR($P619))*12+MONTH(Settings!$B$3)-MONTH($P619)+1),$T619)/$T619,2)),0))</f>
        <v/>
      </c>
      <c r="AD619" s="21">
        <f>IF($Q619="","",$Q619-N($AC619))</f>
        <v/>
      </c>
    </row>
    <row r="620">
      <c r="P620" s="18" t="n"/>
      <c r="Q620" s="19" t="n"/>
      <c r="S620" s="19" t="n"/>
      <c r="T620" s="20" t="n"/>
      <c r="Z620" s="18" t="n"/>
      <c r="AA620" s="18" t="n"/>
      <c r="AC620" s="21">
        <f>IF(OR($Q620="",$P620=""),"",IF($U620="Straight-line",IF(N($T620)&lt;=0,0,ROUND(($Q620-N($S620))*MIN(IF($P620&gt;Settings!$B$3,0,(YEAR(Settings!$B$3)-YEAR($P620))*12+MONTH(Settings!$B$3)-MONTH($P620)+1),$T620)/$T620,2)),0))</f>
        <v/>
      </c>
      <c r="AD620" s="21">
        <f>IF($Q620="","",$Q620-N($AC620))</f>
        <v/>
      </c>
    </row>
    <row r="621">
      <c r="P621" s="18" t="n"/>
      <c r="Q621" s="19" t="n"/>
      <c r="S621" s="19" t="n"/>
      <c r="T621" s="20" t="n"/>
      <c r="Z621" s="18" t="n"/>
      <c r="AA621" s="18" t="n"/>
      <c r="AC621" s="21">
        <f>IF(OR($Q621="",$P621=""),"",IF($U621="Straight-line",IF(N($T621)&lt;=0,0,ROUND(($Q621-N($S621))*MIN(IF($P621&gt;Settings!$B$3,0,(YEAR(Settings!$B$3)-YEAR($P621))*12+MONTH(Settings!$B$3)-MONTH($P621)+1),$T621)/$T621,2)),0))</f>
        <v/>
      </c>
      <c r="AD621" s="21">
        <f>IF($Q621="","",$Q621-N($AC621))</f>
        <v/>
      </c>
    </row>
    <row r="622">
      <c r="P622" s="18" t="n"/>
      <c r="Q622" s="19" t="n"/>
      <c r="S622" s="19" t="n"/>
      <c r="T622" s="20" t="n"/>
      <c r="Z622" s="18" t="n"/>
      <c r="AA622" s="18" t="n"/>
      <c r="AC622" s="21">
        <f>IF(OR($Q622="",$P622=""),"",IF($U622="Straight-line",IF(N($T622)&lt;=0,0,ROUND(($Q622-N($S622))*MIN(IF($P622&gt;Settings!$B$3,0,(YEAR(Settings!$B$3)-YEAR($P622))*12+MONTH(Settings!$B$3)-MONTH($P622)+1),$T622)/$T622,2)),0))</f>
        <v/>
      </c>
      <c r="AD622" s="21">
        <f>IF($Q622="","",$Q622-N($AC622))</f>
        <v/>
      </c>
    </row>
    <row r="623">
      <c r="P623" s="18" t="n"/>
      <c r="Q623" s="19" t="n"/>
      <c r="S623" s="19" t="n"/>
      <c r="T623" s="20" t="n"/>
      <c r="Z623" s="18" t="n"/>
      <c r="AA623" s="18" t="n"/>
      <c r="AC623" s="21">
        <f>IF(OR($Q623="",$P623=""),"",IF($U623="Straight-line",IF(N($T623)&lt;=0,0,ROUND(($Q623-N($S623))*MIN(IF($P623&gt;Settings!$B$3,0,(YEAR(Settings!$B$3)-YEAR($P623))*12+MONTH(Settings!$B$3)-MONTH($P623)+1),$T623)/$T623,2)),0))</f>
        <v/>
      </c>
      <c r="AD623" s="21">
        <f>IF($Q623="","",$Q623-N($AC623))</f>
        <v/>
      </c>
    </row>
    <row r="624">
      <c r="P624" s="18" t="n"/>
      <c r="Q624" s="19" t="n"/>
      <c r="S624" s="19" t="n"/>
      <c r="T624" s="20" t="n"/>
      <c r="Z624" s="18" t="n"/>
      <c r="AA624" s="18" t="n"/>
      <c r="AC624" s="21">
        <f>IF(OR($Q624="",$P624=""),"",IF($U624="Straight-line",IF(N($T624)&lt;=0,0,ROUND(($Q624-N($S624))*MIN(IF($P624&gt;Settings!$B$3,0,(YEAR(Settings!$B$3)-YEAR($P624))*12+MONTH(Settings!$B$3)-MONTH($P624)+1),$T624)/$T624,2)),0))</f>
        <v/>
      </c>
      <c r="AD624" s="21">
        <f>IF($Q624="","",$Q624-N($AC624))</f>
        <v/>
      </c>
    </row>
    <row r="625">
      <c r="P625" s="18" t="n"/>
      <c r="Q625" s="19" t="n"/>
      <c r="S625" s="19" t="n"/>
      <c r="T625" s="20" t="n"/>
      <c r="Z625" s="18" t="n"/>
      <c r="AA625" s="18" t="n"/>
      <c r="AC625" s="21">
        <f>IF(OR($Q625="",$P625=""),"",IF($U625="Straight-line",IF(N($T625)&lt;=0,0,ROUND(($Q625-N($S625))*MIN(IF($P625&gt;Settings!$B$3,0,(YEAR(Settings!$B$3)-YEAR($P625))*12+MONTH(Settings!$B$3)-MONTH($P625)+1),$T625)/$T625,2)),0))</f>
        <v/>
      </c>
      <c r="AD625" s="21">
        <f>IF($Q625="","",$Q625-N($AC625))</f>
        <v/>
      </c>
    </row>
    <row r="626">
      <c r="P626" s="18" t="n"/>
      <c r="Q626" s="19" t="n"/>
      <c r="S626" s="19" t="n"/>
      <c r="T626" s="20" t="n"/>
      <c r="Z626" s="18" t="n"/>
      <c r="AA626" s="18" t="n"/>
      <c r="AC626" s="21">
        <f>IF(OR($Q626="",$P626=""),"",IF($U626="Straight-line",IF(N($T626)&lt;=0,0,ROUND(($Q626-N($S626))*MIN(IF($P626&gt;Settings!$B$3,0,(YEAR(Settings!$B$3)-YEAR($P626))*12+MONTH(Settings!$B$3)-MONTH($P626)+1),$T626)/$T626,2)),0))</f>
        <v/>
      </c>
      <c r="AD626" s="21">
        <f>IF($Q626="","",$Q626-N($AC626))</f>
        <v/>
      </c>
    </row>
    <row r="627">
      <c r="P627" s="18" t="n"/>
      <c r="Q627" s="19" t="n"/>
      <c r="S627" s="19" t="n"/>
      <c r="T627" s="20" t="n"/>
      <c r="Z627" s="18" t="n"/>
      <c r="AA627" s="18" t="n"/>
      <c r="AC627" s="21">
        <f>IF(OR($Q627="",$P627=""),"",IF($U627="Straight-line",IF(N($T627)&lt;=0,0,ROUND(($Q627-N($S627))*MIN(IF($P627&gt;Settings!$B$3,0,(YEAR(Settings!$B$3)-YEAR($P627))*12+MONTH(Settings!$B$3)-MONTH($P627)+1),$T627)/$T627,2)),0))</f>
        <v/>
      </c>
      <c r="AD627" s="21">
        <f>IF($Q627="","",$Q627-N($AC627))</f>
        <v/>
      </c>
    </row>
    <row r="628">
      <c r="P628" s="18" t="n"/>
      <c r="Q628" s="19" t="n"/>
      <c r="S628" s="19" t="n"/>
      <c r="T628" s="20" t="n"/>
      <c r="Z628" s="18" t="n"/>
      <c r="AA628" s="18" t="n"/>
      <c r="AC628" s="21">
        <f>IF(OR($Q628="",$P628=""),"",IF($U628="Straight-line",IF(N($T628)&lt;=0,0,ROUND(($Q628-N($S628))*MIN(IF($P628&gt;Settings!$B$3,0,(YEAR(Settings!$B$3)-YEAR($P628))*12+MONTH(Settings!$B$3)-MONTH($P628)+1),$T628)/$T628,2)),0))</f>
        <v/>
      </c>
      <c r="AD628" s="21">
        <f>IF($Q628="","",$Q628-N($AC628))</f>
        <v/>
      </c>
    </row>
    <row r="629">
      <c r="P629" s="18" t="n"/>
      <c r="Q629" s="19" t="n"/>
      <c r="S629" s="19" t="n"/>
      <c r="T629" s="20" t="n"/>
      <c r="Z629" s="18" t="n"/>
      <c r="AA629" s="18" t="n"/>
      <c r="AC629" s="21">
        <f>IF(OR($Q629="",$P629=""),"",IF($U629="Straight-line",IF(N($T629)&lt;=0,0,ROUND(($Q629-N($S629))*MIN(IF($P629&gt;Settings!$B$3,0,(YEAR(Settings!$B$3)-YEAR($P629))*12+MONTH(Settings!$B$3)-MONTH($P629)+1),$T629)/$T629,2)),0))</f>
        <v/>
      </c>
      <c r="AD629" s="21">
        <f>IF($Q629="","",$Q629-N($AC629))</f>
        <v/>
      </c>
    </row>
    <row r="630">
      <c r="P630" s="18" t="n"/>
      <c r="Q630" s="19" t="n"/>
      <c r="S630" s="19" t="n"/>
      <c r="T630" s="20" t="n"/>
      <c r="Z630" s="18" t="n"/>
      <c r="AA630" s="18" t="n"/>
      <c r="AC630" s="21">
        <f>IF(OR($Q630="",$P630=""),"",IF($U630="Straight-line",IF(N($T630)&lt;=0,0,ROUND(($Q630-N($S630))*MIN(IF($P630&gt;Settings!$B$3,0,(YEAR(Settings!$B$3)-YEAR($P630))*12+MONTH(Settings!$B$3)-MONTH($P630)+1),$T630)/$T630,2)),0))</f>
        <v/>
      </c>
      <c r="AD630" s="21">
        <f>IF($Q630="","",$Q630-N($AC630))</f>
        <v/>
      </c>
    </row>
    <row r="631">
      <c r="P631" s="18" t="n"/>
      <c r="Q631" s="19" t="n"/>
      <c r="S631" s="19" t="n"/>
      <c r="T631" s="20" t="n"/>
      <c r="Z631" s="18" t="n"/>
      <c r="AA631" s="18" t="n"/>
      <c r="AC631" s="21">
        <f>IF(OR($Q631="",$P631=""),"",IF($U631="Straight-line",IF(N($T631)&lt;=0,0,ROUND(($Q631-N($S631))*MIN(IF($P631&gt;Settings!$B$3,0,(YEAR(Settings!$B$3)-YEAR($P631))*12+MONTH(Settings!$B$3)-MONTH($P631)+1),$T631)/$T631,2)),0))</f>
        <v/>
      </c>
      <c r="AD631" s="21">
        <f>IF($Q631="","",$Q631-N($AC631))</f>
        <v/>
      </c>
    </row>
    <row r="632">
      <c r="P632" s="18" t="n"/>
      <c r="Q632" s="19" t="n"/>
      <c r="S632" s="19" t="n"/>
      <c r="T632" s="20" t="n"/>
      <c r="Z632" s="18" t="n"/>
      <c r="AA632" s="18" t="n"/>
      <c r="AC632" s="21">
        <f>IF(OR($Q632="",$P632=""),"",IF($U632="Straight-line",IF(N($T632)&lt;=0,0,ROUND(($Q632-N($S632))*MIN(IF($P632&gt;Settings!$B$3,0,(YEAR(Settings!$B$3)-YEAR($P632))*12+MONTH(Settings!$B$3)-MONTH($P632)+1),$T632)/$T632,2)),0))</f>
        <v/>
      </c>
      <c r="AD632" s="21">
        <f>IF($Q632="","",$Q632-N($AC632))</f>
        <v/>
      </c>
    </row>
    <row r="633">
      <c r="P633" s="18" t="n"/>
      <c r="Q633" s="19" t="n"/>
      <c r="S633" s="19" t="n"/>
      <c r="T633" s="20" t="n"/>
      <c r="Z633" s="18" t="n"/>
      <c r="AA633" s="18" t="n"/>
      <c r="AC633" s="21">
        <f>IF(OR($Q633="",$P633=""),"",IF($U633="Straight-line",IF(N($T633)&lt;=0,0,ROUND(($Q633-N($S633))*MIN(IF($P633&gt;Settings!$B$3,0,(YEAR(Settings!$B$3)-YEAR($P633))*12+MONTH(Settings!$B$3)-MONTH($P633)+1),$T633)/$T633,2)),0))</f>
        <v/>
      </c>
      <c r="AD633" s="21">
        <f>IF($Q633="","",$Q633-N($AC633))</f>
        <v/>
      </c>
    </row>
    <row r="634">
      <c r="P634" s="18" t="n"/>
      <c r="Q634" s="19" t="n"/>
      <c r="S634" s="19" t="n"/>
      <c r="T634" s="20" t="n"/>
      <c r="Z634" s="18" t="n"/>
      <c r="AA634" s="18" t="n"/>
      <c r="AC634" s="21">
        <f>IF(OR($Q634="",$P634=""),"",IF($U634="Straight-line",IF(N($T634)&lt;=0,0,ROUND(($Q634-N($S634))*MIN(IF($P634&gt;Settings!$B$3,0,(YEAR(Settings!$B$3)-YEAR($P634))*12+MONTH(Settings!$B$3)-MONTH($P634)+1),$T634)/$T634,2)),0))</f>
        <v/>
      </c>
      <c r="AD634" s="21">
        <f>IF($Q634="","",$Q634-N($AC634))</f>
        <v/>
      </c>
    </row>
    <row r="635">
      <c r="P635" s="18" t="n"/>
      <c r="Q635" s="19" t="n"/>
      <c r="S635" s="19" t="n"/>
      <c r="T635" s="20" t="n"/>
      <c r="Z635" s="18" t="n"/>
      <c r="AA635" s="18" t="n"/>
      <c r="AC635" s="21">
        <f>IF(OR($Q635="",$P635=""),"",IF($U635="Straight-line",IF(N($T635)&lt;=0,0,ROUND(($Q635-N($S635))*MIN(IF($P635&gt;Settings!$B$3,0,(YEAR(Settings!$B$3)-YEAR($P635))*12+MONTH(Settings!$B$3)-MONTH($P635)+1),$T635)/$T635,2)),0))</f>
        <v/>
      </c>
      <c r="AD635" s="21">
        <f>IF($Q635="","",$Q635-N($AC635))</f>
        <v/>
      </c>
    </row>
    <row r="636">
      <c r="P636" s="18" t="n"/>
      <c r="Q636" s="19" t="n"/>
      <c r="S636" s="19" t="n"/>
      <c r="T636" s="20" t="n"/>
      <c r="Z636" s="18" t="n"/>
      <c r="AA636" s="18" t="n"/>
      <c r="AC636" s="21">
        <f>IF(OR($Q636="",$P636=""),"",IF($U636="Straight-line",IF(N($T636)&lt;=0,0,ROUND(($Q636-N($S636))*MIN(IF($P636&gt;Settings!$B$3,0,(YEAR(Settings!$B$3)-YEAR($P636))*12+MONTH(Settings!$B$3)-MONTH($P636)+1),$T636)/$T636,2)),0))</f>
        <v/>
      </c>
      <c r="AD636" s="21">
        <f>IF($Q636="","",$Q636-N($AC636))</f>
        <v/>
      </c>
    </row>
    <row r="637">
      <c r="P637" s="18" t="n"/>
      <c r="Q637" s="19" t="n"/>
      <c r="S637" s="19" t="n"/>
      <c r="T637" s="20" t="n"/>
      <c r="Z637" s="18" t="n"/>
      <c r="AA637" s="18" t="n"/>
      <c r="AC637" s="21">
        <f>IF(OR($Q637="",$P637=""),"",IF($U637="Straight-line",IF(N($T637)&lt;=0,0,ROUND(($Q637-N($S637))*MIN(IF($P637&gt;Settings!$B$3,0,(YEAR(Settings!$B$3)-YEAR($P637))*12+MONTH(Settings!$B$3)-MONTH($P637)+1),$T637)/$T637,2)),0))</f>
        <v/>
      </c>
      <c r="AD637" s="21">
        <f>IF($Q637="","",$Q637-N($AC637))</f>
        <v/>
      </c>
    </row>
    <row r="638">
      <c r="P638" s="18" t="n"/>
      <c r="Q638" s="19" t="n"/>
      <c r="S638" s="19" t="n"/>
      <c r="T638" s="20" t="n"/>
      <c r="Z638" s="18" t="n"/>
      <c r="AA638" s="18" t="n"/>
      <c r="AC638" s="21">
        <f>IF(OR($Q638="",$P638=""),"",IF($U638="Straight-line",IF(N($T638)&lt;=0,0,ROUND(($Q638-N($S638))*MIN(IF($P638&gt;Settings!$B$3,0,(YEAR(Settings!$B$3)-YEAR($P638))*12+MONTH(Settings!$B$3)-MONTH($P638)+1),$T638)/$T638,2)),0))</f>
        <v/>
      </c>
      <c r="AD638" s="21">
        <f>IF($Q638="","",$Q638-N($AC638))</f>
        <v/>
      </c>
    </row>
    <row r="639">
      <c r="P639" s="18" t="n"/>
      <c r="Q639" s="19" t="n"/>
      <c r="S639" s="19" t="n"/>
      <c r="T639" s="20" t="n"/>
      <c r="Z639" s="18" t="n"/>
      <c r="AA639" s="18" t="n"/>
      <c r="AC639" s="21">
        <f>IF(OR($Q639="",$P639=""),"",IF($U639="Straight-line",IF(N($T639)&lt;=0,0,ROUND(($Q639-N($S639))*MIN(IF($P639&gt;Settings!$B$3,0,(YEAR(Settings!$B$3)-YEAR($P639))*12+MONTH(Settings!$B$3)-MONTH($P639)+1),$T639)/$T639,2)),0))</f>
        <v/>
      </c>
      <c r="AD639" s="21">
        <f>IF($Q639="","",$Q639-N($AC639))</f>
        <v/>
      </c>
    </row>
    <row r="640">
      <c r="P640" s="18" t="n"/>
      <c r="Q640" s="19" t="n"/>
      <c r="S640" s="19" t="n"/>
      <c r="T640" s="20" t="n"/>
      <c r="Z640" s="18" t="n"/>
      <c r="AA640" s="18" t="n"/>
      <c r="AC640" s="21">
        <f>IF(OR($Q640="",$P640=""),"",IF($U640="Straight-line",IF(N($T640)&lt;=0,0,ROUND(($Q640-N($S640))*MIN(IF($P640&gt;Settings!$B$3,0,(YEAR(Settings!$B$3)-YEAR($P640))*12+MONTH(Settings!$B$3)-MONTH($P640)+1),$T640)/$T640,2)),0))</f>
        <v/>
      </c>
      <c r="AD640" s="21">
        <f>IF($Q640="","",$Q640-N($AC640))</f>
        <v/>
      </c>
    </row>
    <row r="641">
      <c r="P641" s="18" t="n"/>
      <c r="Q641" s="19" t="n"/>
      <c r="S641" s="19" t="n"/>
      <c r="T641" s="20" t="n"/>
      <c r="Z641" s="18" t="n"/>
      <c r="AA641" s="18" t="n"/>
      <c r="AC641" s="21">
        <f>IF(OR($Q641="",$P641=""),"",IF($U641="Straight-line",IF(N($T641)&lt;=0,0,ROUND(($Q641-N($S641))*MIN(IF($P641&gt;Settings!$B$3,0,(YEAR(Settings!$B$3)-YEAR($P641))*12+MONTH(Settings!$B$3)-MONTH($P641)+1),$T641)/$T641,2)),0))</f>
        <v/>
      </c>
      <c r="AD641" s="21">
        <f>IF($Q641="","",$Q641-N($AC641))</f>
        <v/>
      </c>
    </row>
    <row r="642">
      <c r="P642" s="18" t="n"/>
      <c r="Q642" s="19" t="n"/>
      <c r="S642" s="19" t="n"/>
      <c r="T642" s="20" t="n"/>
      <c r="Z642" s="18" t="n"/>
      <c r="AA642" s="18" t="n"/>
      <c r="AC642" s="21">
        <f>IF(OR($Q642="",$P642=""),"",IF($U642="Straight-line",IF(N($T642)&lt;=0,0,ROUND(($Q642-N($S642))*MIN(IF($P642&gt;Settings!$B$3,0,(YEAR(Settings!$B$3)-YEAR($P642))*12+MONTH(Settings!$B$3)-MONTH($P642)+1),$T642)/$T642,2)),0))</f>
        <v/>
      </c>
      <c r="AD642" s="21">
        <f>IF($Q642="","",$Q642-N($AC642))</f>
        <v/>
      </c>
    </row>
    <row r="643">
      <c r="P643" s="18" t="n"/>
      <c r="Q643" s="19" t="n"/>
      <c r="S643" s="19" t="n"/>
      <c r="T643" s="20" t="n"/>
      <c r="Z643" s="18" t="n"/>
      <c r="AA643" s="18" t="n"/>
      <c r="AC643" s="21">
        <f>IF(OR($Q643="",$P643=""),"",IF($U643="Straight-line",IF(N($T643)&lt;=0,0,ROUND(($Q643-N($S643))*MIN(IF($P643&gt;Settings!$B$3,0,(YEAR(Settings!$B$3)-YEAR($P643))*12+MONTH(Settings!$B$3)-MONTH($P643)+1),$T643)/$T643,2)),0))</f>
        <v/>
      </c>
      <c r="AD643" s="21">
        <f>IF($Q643="","",$Q643-N($AC643))</f>
        <v/>
      </c>
    </row>
    <row r="644">
      <c r="P644" s="18" t="n"/>
      <c r="Q644" s="19" t="n"/>
      <c r="S644" s="19" t="n"/>
      <c r="T644" s="20" t="n"/>
      <c r="Z644" s="18" t="n"/>
      <c r="AA644" s="18" t="n"/>
      <c r="AC644" s="21">
        <f>IF(OR($Q644="",$P644=""),"",IF($U644="Straight-line",IF(N($T644)&lt;=0,0,ROUND(($Q644-N($S644))*MIN(IF($P644&gt;Settings!$B$3,0,(YEAR(Settings!$B$3)-YEAR($P644))*12+MONTH(Settings!$B$3)-MONTH($P644)+1),$T644)/$T644,2)),0))</f>
        <v/>
      </c>
      <c r="AD644" s="21">
        <f>IF($Q644="","",$Q644-N($AC644))</f>
        <v/>
      </c>
    </row>
    <row r="645">
      <c r="P645" s="18" t="n"/>
      <c r="Q645" s="19" t="n"/>
      <c r="S645" s="19" t="n"/>
      <c r="T645" s="20" t="n"/>
      <c r="Z645" s="18" t="n"/>
      <c r="AA645" s="18" t="n"/>
      <c r="AC645" s="21">
        <f>IF(OR($Q645="",$P645=""),"",IF($U645="Straight-line",IF(N($T645)&lt;=0,0,ROUND(($Q645-N($S645))*MIN(IF($P645&gt;Settings!$B$3,0,(YEAR(Settings!$B$3)-YEAR($P645))*12+MONTH(Settings!$B$3)-MONTH($P645)+1),$T645)/$T645,2)),0))</f>
        <v/>
      </c>
      <c r="AD645" s="21">
        <f>IF($Q645="","",$Q645-N($AC645))</f>
        <v/>
      </c>
    </row>
    <row r="646">
      <c r="P646" s="18" t="n"/>
      <c r="Q646" s="19" t="n"/>
      <c r="S646" s="19" t="n"/>
      <c r="T646" s="20" t="n"/>
      <c r="Z646" s="18" t="n"/>
      <c r="AA646" s="18" t="n"/>
      <c r="AC646" s="21">
        <f>IF(OR($Q646="",$P646=""),"",IF($U646="Straight-line",IF(N($T646)&lt;=0,0,ROUND(($Q646-N($S646))*MIN(IF($P646&gt;Settings!$B$3,0,(YEAR(Settings!$B$3)-YEAR($P646))*12+MONTH(Settings!$B$3)-MONTH($P646)+1),$T646)/$T646,2)),0))</f>
        <v/>
      </c>
      <c r="AD646" s="21">
        <f>IF($Q646="","",$Q646-N($AC646))</f>
        <v/>
      </c>
    </row>
    <row r="647">
      <c r="P647" s="18" t="n"/>
      <c r="Q647" s="19" t="n"/>
      <c r="S647" s="19" t="n"/>
      <c r="T647" s="20" t="n"/>
      <c r="Z647" s="18" t="n"/>
      <c r="AA647" s="18" t="n"/>
      <c r="AC647" s="21">
        <f>IF(OR($Q647="",$P647=""),"",IF($U647="Straight-line",IF(N($T647)&lt;=0,0,ROUND(($Q647-N($S647))*MIN(IF($P647&gt;Settings!$B$3,0,(YEAR(Settings!$B$3)-YEAR($P647))*12+MONTH(Settings!$B$3)-MONTH($P647)+1),$T647)/$T647,2)),0))</f>
        <v/>
      </c>
      <c r="AD647" s="21">
        <f>IF($Q647="","",$Q647-N($AC647))</f>
        <v/>
      </c>
    </row>
    <row r="648">
      <c r="P648" s="18" t="n"/>
      <c r="Q648" s="19" t="n"/>
      <c r="S648" s="19" t="n"/>
      <c r="T648" s="20" t="n"/>
      <c r="Z648" s="18" t="n"/>
      <c r="AA648" s="18" t="n"/>
      <c r="AC648" s="21">
        <f>IF(OR($Q648="",$P648=""),"",IF($U648="Straight-line",IF(N($T648)&lt;=0,0,ROUND(($Q648-N($S648))*MIN(IF($P648&gt;Settings!$B$3,0,(YEAR(Settings!$B$3)-YEAR($P648))*12+MONTH(Settings!$B$3)-MONTH($P648)+1),$T648)/$T648,2)),0))</f>
        <v/>
      </c>
      <c r="AD648" s="21">
        <f>IF($Q648="","",$Q648-N($AC648))</f>
        <v/>
      </c>
    </row>
    <row r="649">
      <c r="P649" s="18" t="n"/>
      <c r="Q649" s="19" t="n"/>
      <c r="S649" s="19" t="n"/>
      <c r="T649" s="20" t="n"/>
      <c r="Z649" s="18" t="n"/>
      <c r="AA649" s="18" t="n"/>
      <c r="AC649" s="21">
        <f>IF(OR($Q649="",$P649=""),"",IF($U649="Straight-line",IF(N($T649)&lt;=0,0,ROUND(($Q649-N($S649))*MIN(IF($P649&gt;Settings!$B$3,0,(YEAR(Settings!$B$3)-YEAR($P649))*12+MONTH(Settings!$B$3)-MONTH($P649)+1),$T649)/$T649,2)),0))</f>
        <v/>
      </c>
      <c r="AD649" s="21">
        <f>IF($Q649="","",$Q649-N($AC649))</f>
        <v/>
      </c>
    </row>
    <row r="650">
      <c r="P650" s="18" t="n"/>
      <c r="Q650" s="19" t="n"/>
      <c r="S650" s="19" t="n"/>
      <c r="T650" s="20" t="n"/>
      <c r="Z650" s="18" t="n"/>
      <c r="AA650" s="18" t="n"/>
      <c r="AC650" s="21">
        <f>IF(OR($Q650="",$P650=""),"",IF($U650="Straight-line",IF(N($T650)&lt;=0,0,ROUND(($Q650-N($S650))*MIN(IF($P650&gt;Settings!$B$3,0,(YEAR(Settings!$B$3)-YEAR($P650))*12+MONTH(Settings!$B$3)-MONTH($P650)+1),$T650)/$T650,2)),0))</f>
        <v/>
      </c>
      <c r="AD650" s="21">
        <f>IF($Q650="","",$Q650-N($AC650))</f>
        <v/>
      </c>
    </row>
    <row r="651">
      <c r="P651" s="18" t="n"/>
      <c r="Q651" s="19" t="n"/>
      <c r="S651" s="19" t="n"/>
      <c r="T651" s="20" t="n"/>
      <c r="Z651" s="18" t="n"/>
      <c r="AA651" s="18" t="n"/>
      <c r="AC651" s="21">
        <f>IF(OR($Q651="",$P651=""),"",IF($U651="Straight-line",IF(N($T651)&lt;=0,0,ROUND(($Q651-N($S651))*MIN(IF($P651&gt;Settings!$B$3,0,(YEAR(Settings!$B$3)-YEAR($P651))*12+MONTH(Settings!$B$3)-MONTH($P651)+1),$T651)/$T651,2)),0))</f>
        <v/>
      </c>
      <c r="AD651" s="21">
        <f>IF($Q651="","",$Q651-N($AC651))</f>
        <v/>
      </c>
    </row>
    <row r="652">
      <c r="P652" s="18" t="n"/>
      <c r="Q652" s="19" t="n"/>
      <c r="S652" s="19" t="n"/>
      <c r="T652" s="20" t="n"/>
      <c r="Z652" s="18" t="n"/>
      <c r="AA652" s="18" t="n"/>
      <c r="AC652" s="21">
        <f>IF(OR($Q652="",$P652=""),"",IF($U652="Straight-line",IF(N($T652)&lt;=0,0,ROUND(($Q652-N($S652))*MIN(IF($P652&gt;Settings!$B$3,0,(YEAR(Settings!$B$3)-YEAR($P652))*12+MONTH(Settings!$B$3)-MONTH($P652)+1),$T652)/$T652,2)),0))</f>
        <v/>
      </c>
      <c r="AD652" s="21">
        <f>IF($Q652="","",$Q652-N($AC652))</f>
        <v/>
      </c>
    </row>
    <row r="653">
      <c r="P653" s="18" t="n"/>
      <c r="Q653" s="19" t="n"/>
      <c r="S653" s="19" t="n"/>
      <c r="T653" s="20" t="n"/>
      <c r="Z653" s="18" t="n"/>
      <c r="AA653" s="18" t="n"/>
      <c r="AC653" s="21">
        <f>IF(OR($Q653="",$P653=""),"",IF($U653="Straight-line",IF(N($T653)&lt;=0,0,ROUND(($Q653-N($S653))*MIN(IF($P653&gt;Settings!$B$3,0,(YEAR(Settings!$B$3)-YEAR($P653))*12+MONTH(Settings!$B$3)-MONTH($P653)+1),$T653)/$T653,2)),0))</f>
        <v/>
      </c>
      <c r="AD653" s="21">
        <f>IF($Q653="","",$Q653-N($AC653))</f>
        <v/>
      </c>
    </row>
    <row r="654">
      <c r="P654" s="18" t="n"/>
      <c r="Q654" s="19" t="n"/>
      <c r="S654" s="19" t="n"/>
      <c r="T654" s="20" t="n"/>
      <c r="Z654" s="18" t="n"/>
      <c r="AA654" s="18" t="n"/>
      <c r="AC654" s="21">
        <f>IF(OR($Q654="",$P654=""),"",IF($U654="Straight-line",IF(N($T654)&lt;=0,0,ROUND(($Q654-N($S654))*MIN(IF($P654&gt;Settings!$B$3,0,(YEAR(Settings!$B$3)-YEAR($P654))*12+MONTH(Settings!$B$3)-MONTH($P654)+1),$T654)/$T654,2)),0))</f>
        <v/>
      </c>
      <c r="AD654" s="21">
        <f>IF($Q654="","",$Q654-N($AC654))</f>
        <v/>
      </c>
    </row>
    <row r="655">
      <c r="P655" s="18" t="n"/>
      <c r="Q655" s="19" t="n"/>
      <c r="S655" s="19" t="n"/>
      <c r="T655" s="20" t="n"/>
      <c r="Z655" s="18" t="n"/>
      <c r="AA655" s="18" t="n"/>
      <c r="AC655" s="21">
        <f>IF(OR($Q655="",$P655=""),"",IF($U655="Straight-line",IF(N($T655)&lt;=0,0,ROUND(($Q655-N($S655))*MIN(IF($P655&gt;Settings!$B$3,0,(YEAR(Settings!$B$3)-YEAR($P655))*12+MONTH(Settings!$B$3)-MONTH($P655)+1),$T655)/$T655,2)),0))</f>
        <v/>
      </c>
      <c r="AD655" s="21">
        <f>IF($Q655="","",$Q655-N($AC655))</f>
        <v/>
      </c>
    </row>
    <row r="656">
      <c r="P656" s="18" t="n"/>
      <c r="Q656" s="19" t="n"/>
      <c r="S656" s="19" t="n"/>
      <c r="T656" s="20" t="n"/>
      <c r="Z656" s="18" t="n"/>
      <c r="AA656" s="18" t="n"/>
      <c r="AC656" s="21">
        <f>IF(OR($Q656="",$P656=""),"",IF($U656="Straight-line",IF(N($T656)&lt;=0,0,ROUND(($Q656-N($S656))*MIN(IF($P656&gt;Settings!$B$3,0,(YEAR(Settings!$B$3)-YEAR($P656))*12+MONTH(Settings!$B$3)-MONTH($P656)+1),$T656)/$T656,2)),0))</f>
        <v/>
      </c>
      <c r="AD656" s="21">
        <f>IF($Q656="","",$Q656-N($AC656))</f>
        <v/>
      </c>
    </row>
    <row r="657">
      <c r="P657" s="18" t="n"/>
      <c r="Q657" s="19" t="n"/>
      <c r="S657" s="19" t="n"/>
      <c r="T657" s="20" t="n"/>
      <c r="Z657" s="18" t="n"/>
      <c r="AA657" s="18" t="n"/>
      <c r="AC657" s="21">
        <f>IF(OR($Q657="",$P657=""),"",IF($U657="Straight-line",IF(N($T657)&lt;=0,0,ROUND(($Q657-N($S657))*MIN(IF($P657&gt;Settings!$B$3,0,(YEAR(Settings!$B$3)-YEAR($P657))*12+MONTH(Settings!$B$3)-MONTH($P657)+1),$T657)/$T657,2)),0))</f>
        <v/>
      </c>
      <c r="AD657" s="21">
        <f>IF($Q657="","",$Q657-N($AC657))</f>
        <v/>
      </c>
    </row>
    <row r="658">
      <c r="P658" s="18" t="n"/>
      <c r="Q658" s="19" t="n"/>
      <c r="S658" s="19" t="n"/>
      <c r="T658" s="20" t="n"/>
      <c r="Z658" s="18" t="n"/>
      <c r="AA658" s="18" t="n"/>
      <c r="AC658" s="21">
        <f>IF(OR($Q658="",$P658=""),"",IF($U658="Straight-line",IF(N($T658)&lt;=0,0,ROUND(($Q658-N($S658))*MIN(IF($P658&gt;Settings!$B$3,0,(YEAR(Settings!$B$3)-YEAR($P658))*12+MONTH(Settings!$B$3)-MONTH($P658)+1),$T658)/$T658,2)),0))</f>
        <v/>
      </c>
      <c r="AD658" s="21">
        <f>IF($Q658="","",$Q658-N($AC658))</f>
        <v/>
      </c>
    </row>
    <row r="659">
      <c r="P659" s="18" t="n"/>
      <c r="Q659" s="19" t="n"/>
      <c r="S659" s="19" t="n"/>
      <c r="T659" s="20" t="n"/>
      <c r="Z659" s="18" t="n"/>
      <c r="AA659" s="18" t="n"/>
      <c r="AC659" s="21">
        <f>IF(OR($Q659="",$P659=""),"",IF($U659="Straight-line",IF(N($T659)&lt;=0,0,ROUND(($Q659-N($S659))*MIN(IF($P659&gt;Settings!$B$3,0,(YEAR(Settings!$B$3)-YEAR($P659))*12+MONTH(Settings!$B$3)-MONTH($P659)+1),$T659)/$T659,2)),0))</f>
        <v/>
      </c>
      <c r="AD659" s="21">
        <f>IF($Q659="","",$Q659-N($AC659))</f>
        <v/>
      </c>
    </row>
    <row r="660">
      <c r="P660" s="18" t="n"/>
      <c r="Q660" s="19" t="n"/>
      <c r="S660" s="19" t="n"/>
      <c r="T660" s="20" t="n"/>
      <c r="Z660" s="18" t="n"/>
      <c r="AA660" s="18" t="n"/>
      <c r="AC660" s="21">
        <f>IF(OR($Q660="",$P660=""),"",IF($U660="Straight-line",IF(N($T660)&lt;=0,0,ROUND(($Q660-N($S660))*MIN(IF($P660&gt;Settings!$B$3,0,(YEAR(Settings!$B$3)-YEAR($P660))*12+MONTH(Settings!$B$3)-MONTH($P660)+1),$T660)/$T660,2)),0))</f>
        <v/>
      </c>
      <c r="AD660" s="21">
        <f>IF($Q660="","",$Q660-N($AC660))</f>
        <v/>
      </c>
    </row>
    <row r="661">
      <c r="P661" s="18" t="n"/>
      <c r="Q661" s="19" t="n"/>
      <c r="S661" s="19" t="n"/>
      <c r="T661" s="20" t="n"/>
      <c r="Z661" s="18" t="n"/>
      <c r="AA661" s="18" t="n"/>
      <c r="AC661" s="21">
        <f>IF(OR($Q661="",$P661=""),"",IF($U661="Straight-line",IF(N($T661)&lt;=0,0,ROUND(($Q661-N($S661))*MIN(IF($P661&gt;Settings!$B$3,0,(YEAR(Settings!$B$3)-YEAR($P661))*12+MONTH(Settings!$B$3)-MONTH($P661)+1),$T661)/$T661,2)),0))</f>
        <v/>
      </c>
      <c r="AD661" s="21">
        <f>IF($Q661="","",$Q661-N($AC661))</f>
        <v/>
      </c>
    </row>
    <row r="662">
      <c r="P662" s="18" t="n"/>
      <c r="Q662" s="19" t="n"/>
      <c r="S662" s="19" t="n"/>
      <c r="T662" s="20" t="n"/>
      <c r="Z662" s="18" t="n"/>
      <c r="AA662" s="18" t="n"/>
      <c r="AC662" s="21">
        <f>IF(OR($Q662="",$P662=""),"",IF($U662="Straight-line",IF(N($T662)&lt;=0,0,ROUND(($Q662-N($S662))*MIN(IF($P662&gt;Settings!$B$3,0,(YEAR(Settings!$B$3)-YEAR($P662))*12+MONTH(Settings!$B$3)-MONTH($P662)+1),$T662)/$T662,2)),0))</f>
        <v/>
      </c>
      <c r="AD662" s="21">
        <f>IF($Q662="","",$Q662-N($AC662))</f>
        <v/>
      </c>
    </row>
    <row r="663">
      <c r="P663" s="18" t="n"/>
      <c r="Q663" s="19" t="n"/>
      <c r="S663" s="19" t="n"/>
      <c r="T663" s="20" t="n"/>
      <c r="Z663" s="18" t="n"/>
      <c r="AA663" s="18" t="n"/>
      <c r="AC663" s="21">
        <f>IF(OR($Q663="",$P663=""),"",IF($U663="Straight-line",IF(N($T663)&lt;=0,0,ROUND(($Q663-N($S663))*MIN(IF($P663&gt;Settings!$B$3,0,(YEAR(Settings!$B$3)-YEAR($P663))*12+MONTH(Settings!$B$3)-MONTH($P663)+1),$T663)/$T663,2)),0))</f>
        <v/>
      </c>
      <c r="AD663" s="21">
        <f>IF($Q663="","",$Q663-N($AC663))</f>
        <v/>
      </c>
    </row>
    <row r="664">
      <c r="P664" s="18" t="n"/>
      <c r="Q664" s="19" t="n"/>
      <c r="S664" s="19" t="n"/>
      <c r="T664" s="20" t="n"/>
      <c r="Z664" s="18" t="n"/>
      <c r="AA664" s="18" t="n"/>
      <c r="AC664" s="21">
        <f>IF(OR($Q664="",$P664=""),"",IF($U664="Straight-line",IF(N($T664)&lt;=0,0,ROUND(($Q664-N($S664))*MIN(IF($P664&gt;Settings!$B$3,0,(YEAR(Settings!$B$3)-YEAR($P664))*12+MONTH(Settings!$B$3)-MONTH($P664)+1),$T664)/$T664,2)),0))</f>
        <v/>
      </c>
      <c r="AD664" s="21">
        <f>IF($Q664="","",$Q664-N($AC664))</f>
        <v/>
      </c>
    </row>
    <row r="665">
      <c r="P665" s="18" t="n"/>
      <c r="Q665" s="19" t="n"/>
      <c r="S665" s="19" t="n"/>
      <c r="T665" s="20" t="n"/>
      <c r="Z665" s="18" t="n"/>
      <c r="AA665" s="18" t="n"/>
      <c r="AC665" s="21">
        <f>IF(OR($Q665="",$P665=""),"",IF($U665="Straight-line",IF(N($T665)&lt;=0,0,ROUND(($Q665-N($S665))*MIN(IF($P665&gt;Settings!$B$3,0,(YEAR(Settings!$B$3)-YEAR($P665))*12+MONTH(Settings!$B$3)-MONTH($P665)+1),$T665)/$T665,2)),0))</f>
        <v/>
      </c>
      <c r="AD665" s="21">
        <f>IF($Q665="","",$Q665-N($AC665))</f>
        <v/>
      </c>
    </row>
    <row r="666">
      <c r="P666" s="18" t="n"/>
      <c r="Q666" s="19" t="n"/>
      <c r="S666" s="19" t="n"/>
      <c r="T666" s="20" t="n"/>
      <c r="Z666" s="18" t="n"/>
      <c r="AA666" s="18" t="n"/>
      <c r="AC666" s="21">
        <f>IF(OR($Q666="",$P666=""),"",IF($U666="Straight-line",IF(N($T666)&lt;=0,0,ROUND(($Q666-N($S666))*MIN(IF($P666&gt;Settings!$B$3,0,(YEAR(Settings!$B$3)-YEAR($P666))*12+MONTH(Settings!$B$3)-MONTH($P666)+1),$T666)/$T666,2)),0))</f>
        <v/>
      </c>
      <c r="AD666" s="21">
        <f>IF($Q666="","",$Q666-N($AC666))</f>
        <v/>
      </c>
    </row>
    <row r="667">
      <c r="P667" s="18" t="n"/>
      <c r="Q667" s="19" t="n"/>
      <c r="S667" s="19" t="n"/>
      <c r="T667" s="20" t="n"/>
      <c r="Z667" s="18" t="n"/>
      <c r="AA667" s="18" t="n"/>
      <c r="AC667" s="21">
        <f>IF(OR($Q667="",$P667=""),"",IF($U667="Straight-line",IF(N($T667)&lt;=0,0,ROUND(($Q667-N($S667))*MIN(IF($P667&gt;Settings!$B$3,0,(YEAR(Settings!$B$3)-YEAR($P667))*12+MONTH(Settings!$B$3)-MONTH($P667)+1),$T667)/$T667,2)),0))</f>
        <v/>
      </c>
      <c r="AD667" s="21">
        <f>IF($Q667="","",$Q667-N($AC667))</f>
        <v/>
      </c>
    </row>
    <row r="668">
      <c r="P668" s="18" t="n"/>
      <c r="Q668" s="19" t="n"/>
      <c r="S668" s="19" t="n"/>
      <c r="T668" s="20" t="n"/>
      <c r="Z668" s="18" t="n"/>
      <c r="AA668" s="18" t="n"/>
      <c r="AC668" s="21">
        <f>IF(OR($Q668="",$P668=""),"",IF($U668="Straight-line",IF(N($T668)&lt;=0,0,ROUND(($Q668-N($S668))*MIN(IF($P668&gt;Settings!$B$3,0,(YEAR(Settings!$B$3)-YEAR($P668))*12+MONTH(Settings!$B$3)-MONTH($P668)+1),$T668)/$T668,2)),0))</f>
        <v/>
      </c>
      <c r="AD668" s="21">
        <f>IF($Q668="","",$Q668-N($AC668))</f>
        <v/>
      </c>
    </row>
    <row r="669">
      <c r="P669" s="18" t="n"/>
      <c r="Q669" s="19" t="n"/>
      <c r="S669" s="19" t="n"/>
      <c r="T669" s="20" t="n"/>
      <c r="Z669" s="18" t="n"/>
      <c r="AA669" s="18" t="n"/>
      <c r="AC669" s="21">
        <f>IF(OR($Q669="",$P669=""),"",IF($U669="Straight-line",IF(N($T669)&lt;=0,0,ROUND(($Q669-N($S669))*MIN(IF($P669&gt;Settings!$B$3,0,(YEAR(Settings!$B$3)-YEAR($P669))*12+MONTH(Settings!$B$3)-MONTH($P669)+1),$T669)/$T669,2)),0))</f>
        <v/>
      </c>
      <c r="AD669" s="21">
        <f>IF($Q669="","",$Q669-N($AC669))</f>
        <v/>
      </c>
    </row>
    <row r="670">
      <c r="P670" s="18" t="n"/>
      <c r="Q670" s="19" t="n"/>
      <c r="S670" s="19" t="n"/>
      <c r="T670" s="20" t="n"/>
      <c r="Z670" s="18" t="n"/>
      <c r="AA670" s="18" t="n"/>
      <c r="AC670" s="21">
        <f>IF(OR($Q670="",$P670=""),"",IF($U670="Straight-line",IF(N($T670)&lt;=0,0,ROUND(($Q670-N($S670))*MIN(IF($P670&gt;Settings!$B$3,0,(YEAR(Settings!$B$3)-YEAR($P670))*12+MONTH(Settings!$B$3)-MONTH($P670)+1),$T670)/$T670,2)),0))</f>
        <v/>
      </c>
      <c r="AD670" s="21">
        <f>IF($Q670="","",$Q670-N($AC670))</f>
        <v/>
      </c>
    </row>
    <row r="671">
      <c r="P671" s="18" t="n"/>
      <c r="Q671" s="19" t="n"/>
      <c r="S671" s="19" t="n"/>
      <c r="T671" s="20" t="n"/>
      <c r="Z671" s="18" t="n"/>
      <c r="AA671" s="18" t="n"/>
      <c r="AC671" s="21">
        <f>IF(OR($Q671="",$P671=""),"",IF($U671="Straight-line",IF(N($T671)&lt;=0,0,ROUND(($Q671-N($S671))*MIN(IF($P671&gt;Settings!$B$3,0,(YEAR(Settings!$B$3)-YEAR($P671))*12+MONTH(Settings!$B$3)-MONTH($P671)+1),$T671)/$T671,2)),0))</f>
        <v/>
      </c>
      <c r="AD671" s="21">
        <f>IF($Q671="","",$Q671-N($AC671))</f>
        <v/>
      </c>
    </row>
    <row r="672">
      <c r="P672" s="18" t="n"/>
      <c r="Q672" s="19" t="n"/>
      <c r="S672" s="19" t="n"/>
      <c r="T672" s="20" t="n"/>
      <c r="Z672" s="18" t="n"/>
      <c r="AA672" s="18" t="n"/>
      <c r="AC672" s="21">
        <f>IF(OR($Q672="",$P672=""),"",IF($U672="Straight-line",IF(N($T672)&lt;=0,0,ROUND(($Q672-N($S672))*MIN(IF($P672&gt;Settings!$B$3,0,(YEAR(Settings!$B$3)-YEAR($P672))*12+MONTH(Settings!$B$3)-MONTH($P672)+1),$T672)/$T672,2)),0))</f>
        <v/>
      </c>
      <c r="AD672" s="21">
        <f>IF($Q672="","",$Q672-N($AC672))</f>
        <v/>
      </c>
    </row>
    <row r="673">
      <c r="P673" s="18" t="n"/>
      <c r="Q673" s="19" t="n"/>
      <c r="S673" s="19" t="n"/>
      <c r="T673" s="20" t="n"/>
      <c r="Z673" s="18" t="n"/>
      <c r="AA673" s="18" t="n"/>
      <c r="AC673" s="21">
        <f>IF(OR($Q673="",$P673=""),"",IF($U673="Straight-line",IF(N($T673)&lt;=0,0,ROUND(($Q673-N($S673))*MIN(IF($P673&gt;Settings!$B$3,0,(YEAR(Settings!$B$3)-YEAR($P673))*12+MONTH(Settings!$B$3)-MONTH($P673)+1),$T673)/$T673,2)),0))</f>
        <v/>
      </c>
      <c r="AD673" s="21">
        <f>IF($Q673="","",$Q673-N($AC673))</f>
        <v/>
      </c>
    </row>
    <row r="674">
      <c r="P674" s="18" t="n"/>
      <c r="Q674" s="19" t="n"/>
      <c r="S674" s="19" t="n"/>
      <c r="T674" s="20" t="n"/>
      <c r="Z674" s="18" t="n"/>
      <c r="AA674" s="18" t="n"/>
      <c r="AC674" s="21">
        <f>IF(OR($Q674="",$P674=""),"",IF($U674="Straight-line",IF(N($T674)&lt;=0,0,ROUND(($Q674-N($S674))*MIN(IF($P674&gt;Settings!$B$3,0,(YEAR(Settings!$B$3)-YEAR($P674))*12+MONTH(Settings!$B$3)-MONTH($P674)+1),$T674)/$T674,2)),0))</f>
        <v/>
      </c>
      <c r="AD674" s="21">
        <f>IF($Q674="","",$Q674-N($AC674))</f>
        <v/>
      </c>
    </row>
    <row r="675">
      <c r="P675" s="18" t="n"/>
      <c r="Q675" s="19" t="n"/>
      <c r="S675" s="19" t="n"/>
      <c r="T675" s="20" t="n"/>
      <c r="Z675" s="18" t="n"/>
      <c r="AA675" s="18" t="n"/>
      <c r="AC675" s="21">
        <f>IF(OR($Q675="",$P675=""),"",IF($U675="Straight-line",IF(N($T675)&lt;=0,0,ROUND(($Q675-N($S675))*MIN(IF($P675&gt;Settings!$B$3,0,(YEAR(Settings!$B$3)-YEAR($P675))*12+MONTH(Settings!$B$3)-MONTH($P675)+1),$T675)/$T675,2)),0))</f>
        <v/>
      </c>
      <c r="AD675" s="21">
        <f>IF($Q675="","",$Q675-N($AC675))</f>
        <v/>
      </c>
    </row>
    <row r="676">
      <c r="P676" s="18" t="n"/>
      <c r="Q676" s="19" t="n"/>
      <c r="S676" s="19" t="n"/>
      <c r="T676" s="20" t="n"/>
      <c r="Z676" s="18" t="n"/>
      <c r="AA676" s="18" t="n"/>
      <c r="AC676" s="21">
        <f>IF(OR($Q676="",$P676=""),"",IF($U676="Straight-line",IF(N($T676)&lt;=0,0,ROUND(($Q676-N($S676))*MIN(IF($P676&gt;Settings!$B$3,0,(YEAR(Settings!$B$3)-YEAR($P676))*12+MONTH(Settings!$B$3)-MONTH($P676)+1),$T676)/$T676,2)),0))</f>
        <v/>
      </c>
      <c r="AD676" s="21">
        <f>IF($Q676="","",$Q676-N($AC676))</f>
        <v/>
      </c>
    </row>
    <row r="677">
      <c r="P677" s="18" t="n"/>
      <c r="Q677" s="19" t="n"/>
      <c r="S677" s="19" t="n"/>
      <c r="T677" s="20" t="n"/>
      <c r="Z677" s="18" t="n"/>
      <c r="AA677" s="18" t="n"/>
      <c r="AC677" s="21">
        <f>IF(OR($Q677="",$P677=""),"",IF($U677="Straight-line",IF(N($T677)&lt;=0,0,ROUND(($Q677-N($S677))*MIN(IF($P677&gt;Settings!$B$3,0,(YEAR(Settings!$B$3)-YEAR($P677))*12+MONTH(Settings!$B$3)-MONTH($P677)+1),$T677)/$T677,2)),0))</f>
        <v/>
      </c>
      <c r="AD677" s="21">
        <f>IF($Q677="","",$Q677-N($AC677))</f>
        <v/>
      </c>
    </row>
    <row r="678">
      <c r="P678" s="18" t="n"/>
      <c r="Q678" s="19" t="n"/>
      <c r="S678" s="19" t="n"/>
      <c r="T678" s="20" t="n"/>
      <c r="Z678" s="18" t="n"/>
      <c r="AA678" s="18" t="n"/>
      <c r="AC678" s="21">
        <f>IF(OR($Q678="",$P678=""),"",IF($U678="Straight-line",IF(N($T678)&lt;=0,0,ROUND(($Q678-N($S678))*MIN(IF($P678&gt;Settings!$B$3,0,(YEAR(Settings!$B$3)-YEAR($P678))*12+MONTH(Settings!$B$3)-MONTH($P678)+1),$T678)/$T678,2)),0))</f>
        <v/>
      </c>
      <c r="AD678" s="21">
        <f>IF($Q678="","",$Q678-N($AC678))</f>
        <v/>
      </c>
    </row>
    <row r="679">
      <c r="P679" s="18" t="n"/>
      <c r="Q679" s="19" t="n"/>
      <c r="S679" s="19" t="n"/>
      <c r="T679" s="20" t="n"/>
      <c r="Z679" s="18" t="n"/>
      <c r="AA679" s="18" t="n"/>
      <c r="AC679" s="21">
        <f>IF(OR($Q679="",$P679=""),"",IF($U679="Straight-line",IF(N($T679)&lt;=0,0,ROUND(($Q679-N($S679))*MIN(IF($P679&gt;Settings!$B$3,0,(YEAR(Settings!$B$3)-YEAR($P679))*12+MONTH(Settings!$B$3)-MONTH($P679)+1),$T679)/$T679,2)),0))</f>
        <v/>
      </c>
      <c r="AD679" s="21">
        <f>IF($Q679="","",$Q679-N($AC679))</f>
        <v/>
      </c>
    </row>
    <row r="680">
      <c r="P680" s="18" t="n"/>
      <c r="Q680" s="19" t="n"/>
      <c r="S680" s="19" t="n"/>
      <c r="T680" s="20" t="n"/>
      <c r="Z680" s="18" t="n"/>
      <c r="AA680" s="18" t="n"/>
      <c r="AC680" s="21">
        <f>IF(OR($Q680="",$P680=""),"",IF($U680="Straight-line",IF(N($T680)&lt;=0,0,ROUND(($Q680-N($S680))*MIN(IF($P680&gt;Settings!$B$3,0,(YEAR(Settings!$B$3)-YEAR($P680))*12+MONTH(Settings!$B$3)-MONTH($P680)+1),$T680)/$T680,2)),0))</f>
        <v/>
      </c>
      <c r="AD680" s="21">
        <f>IF($Q680="","",$Q680-N($AC680))</f>
        <v/>
      </c>
    </row>
    <row r="681">
      <c r="P681" s="18" t="n"/>
      <c r="Q681" s="19" t="n"/>
      <c r="S681" s="19" t="n"/>
      <c r="T681" s="20" t="n"/>
      <c r="Z681" s="18" t="n"/>
      <c r="AA681" s="18" t="n"/>
      <c r="AC681" s="21">
        <f>IF(OR($Q681="",$P681=""),"",IF($U681="Straight-line",IF(N($T681)&lt;=0,0,ROUND(($Q681-N($S681))*MIN(IF($P681&gt;Settings!$B$3,0,(YEAR(Settings!$B$3)-YEAR($P681))*12+MONTH(Settings!$B$3)-MONTH($P681)+1),$T681)/$T681,2)),0))</f>
        <v/>
      </c>
      <c r="AD681" s="21">
        <f>IF($Q681="","",$Q681-N($AC681))</f>
        <v/>
      </c>
    </row>
    <row r="682">
      <c r="P682" s="18" t="n"/>
      <c r="Q682" s="19" t="n"/>
      <c r="S682" s="19" t="n"/>
      <c r="T682" s="20" t="n"/>
      <c r="Z682" s="18" t="n"/>
      <c r="AA682" s="18" t="n"/>
      <c r="AC682" s="21">
        <f>IF(OR($Q682="",$P682=""),"",IF($U682="Straight-line",IF(N($T682)&lt;=0,0,ROUND(($Q682-N($S682))*MIN(IF($P682&gt;Settings!$B$3,0,(YEAR(Settings!$B$3)-YEAR($P682))*12+MONTH(Settings!$B$3)-MONTH($P682)+1),$T682)/$T682,2)),0))</f>
        <v/>
      </c>
      <c r="AD682" s="21">
        <f>IF($Q682="","",$Q682-N($AC682))</f>
        <v/>
      </c>
    </row>
    <row r="683">
      <c r="P683" s="18" t="n"/>
      <c r="Q683" s="19" t="n"/>
      <c r="S683" s="19" t="n"/>
      <c r="T683" s="20" t="n"/>
      <c r="Z683" s="18" t="n"/>
      <c r="AA683" s="18" t="n"/>
      <c r="AC683" s="21">
        <f>IF(OR($Q683="",$P683=""),"",IF($U683="Straight-line",IF(N($T683)&lt;=0,0,ROUND(($Q683-N($S683))*MIN(IF($P683&gt;Settings!$B$3,0,(YEAR(Settings!$B$3)-YEAR($P683))*12+MONTH(Settings!$B$3)-MONTH($P683)+1),$T683)/$T683,2)),0))</f>
        <v/>
      </c>
      <c r="AD683" s="21">
        <f>IF($Q683="","",$Q683-N($AC683))</f>
        <v/>
      </c>
    </row>
    <row r="684">
      <c r="P684" s="18" t="n"/>
      <c r="Q684" s="19" t="n"/>
      <c r="S684" s="19" t="n"/>
      <c r="T684" s="20" t="n"/>
      <c r="Z684" s="18" t="n"/>
      <c r="AA684" s="18" t="n"/>
      <c r="AC684" s="21">
        <f>IF(OR($Q684="",$P684=""),"",IF($U684="Straight-line",IF(N($T684)&lt;=0,0,ROUND(($Q684-N($S684))*MIN(IF($P684&gt;Settings!$B$3,0,(YEAR(Settings!$B$3)-YEAR($P684))*12+MONTH(Settings!$B$3)-MONTH($P684)+1),$T684)/$T684,2)),0))</f>
        <v/>
      </c>
      <c r="AD684" s="21">
        <f>IF($Q684="","",$Q684-N($AC684))</f>
        <v/>
      </c>
    </row>
    <row r="685">
      <c r="P685" s="18" t="n"/>
      <c r="Q685" s="19" t="n"/>
      <c r="S685" s="19" t="n"/>
      <c r="T685" s="20" t="n"/>
      <c r="Z685" s="18" t="n"/>
      <c r="AA685" s="18" t="n"/>
      <c r="AC685" s="21">
        <f>IF(OR($Q685="",$P685=""),"",IF($U685="Straight-line",IF(N($T685)&lt;=0,0,ROUND(($Q685-N($S685))*MIN(IF($P685&gt;Settings!$B$3,0,(YEAR(Settings!$B$3)-YEAR($P685))*12+MONTH(Settings!$B$3)-MONTH($P685)+1),$T685)/$T685,2)),0))</f>
        <v/>
      </c>
      <c r="AD685" s="21">
        <f>IF($Q685="","",$Q685-N($AC685))</f>
        <v/>
      </c>
    </row>
    <row r="686">
      <c r="P686" s="18" t="n"/>
      <c r="Q686" s="19" t="n"/>
      <c r="S686" s="19" t="n"/>
      <c r="T686" s="20" t="n"/>
      <c r="Z686" s="18" t="n"/>
      <c r="AA686" s="18" t="n"/>
      <c r="AC686" s="21">
        <f>IF(OR($Q686="",$P686=""),"",IF($U686="Straight-line",IF(N($T686)&lt;=0,0,ROUND(($Q686-N($S686))*MIN(IF($P686&gt;Settings!$B$3,0,(YEAR(Settings!$B$3)-YEAR($P686))*12+MONTH(Settings!$B$3)-MONTH($P686)+1),$T686)/$T686,2)),0))</f>
        <v/>
      </c>
      <c r="AD686" s="21">
        <f>IF($Q686="","",$Q686-N($AC686))</f>
        <v/>
      </c>
    </row>
    <row r="687">
      <c r="P687" s="18" t="n"/>
      <c r="Q687" s="19" t="n"/>
      <c r="S687" s="19" t="n"/>
      <c r="T687" s="20" t="n"/>
      <c r="Z687" s="18" t="n"/>
      <c r="AA687" s="18" t="n"/>
      <c r="AC687" s="21">
        <f>IF(OR($Q687="",$P687=""),"",IF($U687="Straight-line",IF(N($T687)&lt;=0,0,ROUND(($Q687-N($S687))*MIN(IF($P687&gt;Settings!$B$3,0,(YEAR(Settings!$B$3)-YEAR($P687))*12+MONTH(Settings!$B$3)-MONTH($P687)+1),$T687)/$T687,2)),0))</f>
        <v/>
      </c>
      <c r="AD687" s="21">
        <f>IF($Q687="","",$Q687-N($AC687))</f>
        <v/>
      </c>
    </row>
    <row r="688">
      <c r="P688" s="18" t="n"/>
      <c r="Q688" s="19" t="n"/>
      <c r="S688" s="19" t="n"/>
      <c r="T688" s="20" t="n"/>
      <c r="Z688" s="18" t="n"/>
      <c r="AA688" s="18" t="n"/>
      <c r="AC688" s="21">
        <f>IF(OR($Q688="",$P688=""),"",IF($U688="Straight-line",IF(N($T688)&lt;=0,0,ROUND(($Q688-N($S688))*MIN(IF($P688&gt;Settings!$B$3,0,(YEAR(Settings!$B$3)-YEAR($P688))*12+MONTH(Settings!$B$3)-MONTH($P688)+1),$T688)/$T688,2)),0))</f>
        <v/>
      </c>
      <c r="AD688" s="21">
        <f>IF($Q688="","",$Q688-N($AC688))</f>
        <v/>
      </c>
    </row>
    <row r="689">
      <c r="P689" s="18" t="n"/>
      <c r="Q689" s="19" t="n"/>
      <c r="S689" s="19" t="n"/>
      <c r="T689" s="20" t="n"/>
      <c r="Z689" s="18" t="n"/>
      <c r="AA689" s="18" t="n"/>
      <c r="AC689" s="21">
        <f>IF(OR($Q689="",$P689=""),"",IF($U689="Straight-line",IF(N($T689)&lt;=0,0,ROUND(($Q689-N($S689))*MIN(IF($P689&gt;Settings!$B$3,0,(YEAR(Settings!$B$3)-YEAR($P689))*12+MONTH(Settings!$B$3)-MONTH($P689)+1),$T689)/$T689,2)),0))</f>
        <v/>
      </c>
      <c r="AD689" s="21">
        <f>IF($Q689="","",$Q689-N($AC689))</f>
        <v/>
      </c>
    </row>
    <row r="690">
      <c r="P690" s="18" t="n"/>
      <c r="Q690" s="19" t="n"/>
      <c r="S690" s="19" t="n"/>
      <c r="T690" s="20" t="n"/>
      <c r="Z690" s="18" t="n"/>
      <c r="AA690" s="18" t="n"/>
      <c r="AC690" s="21">
        <f>IF(OR($Q690="",$P690=""),"",IF($U690="Straight-line",IF(N($T690)&lt;=0,0,ROUND(($Q690-N($S690))*MIN(IF($P690&gt;Settings!$B$3,0,(YEAR(Settings!$B$3)-YEAR($P690))*12+MONTH(Settings!$B$3)-MONTH($P690)+1),$T690)/$T690,2)),0))</f>
        <v/>
      </c>
      <c r="AD690" s="21">
        <f>IF($Q690="","",$Q690-N($AC690))</f>
        <v/>
      </c>
    </row>
    <row r="691">
      <c r="P691" s="18" t="n"/>
      <c r="Q691" s="19" t="n"/>
      <c r="S691" s="19" t="n"/>
      <c r="T691" s="20" t="n"/>
      <c r="Z691" s="18" t="n"/>
      <c r="AA691" s="18" t="n"/>
      <c r="AC691" s="21">
        <f>IF(OR($Q691="",$P691=""),"",IF($U691="Straight-line",IF(N($T691)&lt;=0,0,ROUND(($Q691-N($S691))*MIN(IF($P691&gt;Settings!$B$3,0,(YEAR(Settings!$B$3)-YEAR($P691))*12+MONTH(Settings!$B$3)-MONTH($P691)+1),$T691)/$T691,2)),0))</f>
        <v/>
      </c>
      <c r="AD691" s="21">
        <f>IF($Q691="","",$Q691-N($AC691))</f>
        <v/>
      </c>
    </row>
    <row r="692">
      <c r="P692" s="18" t="n"/>
      <c r="Q692" s="19" t="n"/>
      <c r="S692" s="19" t="n"/>
      <c r="T692" s="20" t="n"/>
      <c r="Z692" s="18" t="n"/>
      <c r="AA692" s="18" t="n"/>
      <c r="AC692" s="21">
        <f>IF(OR($Q692="",$P692=""),"",IF($U692="Straight-line",IF(N($T692)&lt;=0,0,ROUND(($Q692-N($S692))*MIN(IF($P692&gt;Settings!$B$3,0,(YEAR(Settings!$B$3)-YEAR($P692))*12+MONTH(Settings!$B$3)-MONTH($P692)+1),$T692)/$T692,2)),0))</f>
        <v/>
      </c>
      <c r="AD692" s="21">
        <f>IF($Q692="","",$Q692-N($AC692))</f>
        <v/>
      </c>
    </row>
    <row r="693">
      <c r="P693" s="18" t="n"/>
      <c r="Q693" s="19" t="n"/>
      <c r="S693" s="19" t="n"/>
      <c r="T693" s="20" t="n"/>
      <c r="Z693" s="18" t="n"/>
      <c r="AA693" s="18" t="n"/>
      <c r="AC693" s="21">
        <f>IF(OR($Q693="",$P693=""),"",IF($U693="Straight-line",IF(N($T693)&lt;=0,0,ROUND(($Q693-N($S693))*MIN(IF($P693&gt;Settings!$B$3,0,(YEAR(Settings!$B$3)-YEAR($P693))*12+MONTH(Settings!$B$3)-MONTH($P693)+1),$T693)/$T693,2)),0))</f>
        <v/>
      </c>
      <c r="AD693" s="21">
        <f>IF($Q693="","",$Q693-N($AC693))</f>
        <v/>
      </c>
    </row>
    <row r="694">
      <c r="P694" s="18" t="n"/>
      <c r="Q694" s="19" t="n"/>
      <c r="S694" s="19" t="n"/>
      <c r="T694" s="20" t="n"/>
      <c r="Z694" s="18" t="n"/>
      <c r="AA694" s="18" t="n"/>
      <c r="AC694" s="21">
        <f>IF(OR($Q694="",$P694=""),"",IF($U694="Straight-line",IF(N($T694)&lt;=0,0,ROUND(($Q694-N($S694))*MIN(IF($P694&gt;Settings!$B$3,0,(YEAR(Settings!$B$3)-YEAR($P694))*12+MONTH(Settings!$B$3)-MONTH($P694)+1),$T694)/$T694,2)),0))</f>
        <v/>
      </c>
      <c r="AD694" s="21">
        <f>IF($Q694="","",$Q694-N($AC694))</f>
        <v/>
      </c>
    </row>
    <row r="695">
      <c r="P695" s="18" t="n"/>
      <c r="Q695" s="19" t="n"/>
      <c r="S695" s="19" t="n"/>
      <c r="T695" s="20" t="n"/>
      <c r="Z695" s="18" t="n"/>
      <c r="AA695" s="18" t="n"/>
      <c r="AC695" s="21">
        <f>IF(OR($Q695="",$P695=""),"",IF($U695="Straight-line",IF(N($T695)&lt;=0,0,ROUND(($Q695-N($S695))*MIN(IF($P695&gt;Settings!$B$3,0,(YEAR(Settings!$B$3)-YEAR($P695))*12+MONTH(Settings!$B$3)-MONTH($P695)+1),$T695)/$T695,2)),0))</f>
        <v/>
      </c>
      <c r="AD695" s="21">
        <f>IF($Q695="","",$Q695-N($AC695))</f>
        <v/>
      </c>
    </row>
    <row r="696">
      <c r="P696" s="18" t="n"/>
      <c r="Q696" s="19" t="n"/>
      <c r="S696" s="19" t="n"/>
      <c r="T696" s="20" t="n"/>
      <c r="Z696" s="18" t="n"/>
      <c r="AA696" s="18" t="n"/>
      <c r="AC696" s="21">
        <f>IF(OR($Q696="",$P696=""),"",IF($U696="Straight-line",IF(N($T696)&lt;=0,0,ROUND(($Q696-N($S696))*MIN(IF($P696&gt;Settings!$B$3,0,(YEAR(Settings!$B$3)-YEAR($P696))*12+MONTH(Settings!$B$3)-MONTH($P696)+1),$T696)/$T696,2)),0))</f>
        <v/>
      </c>
      <c r="AD696" s="21">
        <f>IF($Q696="","",$Q696-N($AC696))</f>
        <v/>
      </c>
    </row>
    <row r="697">
      <c r="P697" s="18" t="n"/>
      <c r="Q697" s="19" t="n"/>
      <c r="S697" s="19" t="n"/>
      <c r="T697" s="20" t="n"/>
      <c r="Z697" s="18" t="n"/>
      <c r="AA697" s="18" t="n"/>
      <c r="AC697" s="21">
        <f>IF(OR($Q697="",$P697=""),"",IF($U697="Straight-line",IF(N($T697)&lt;=0,0,ROUND(($Q697-N($S697))*MIN(IF($P697&gt;Settings!$B$3,0,(YEAR(Settings!$B$3)-YEAR($P697))*12+MONTH(Settings!$B$3)-MONTH($P697)+1),$T697)/$T697,2)),0))</f>
        <v/>
      </c>
      <c r="AD697" s="21">
        <f>IF($Q697="","",$Q697-N($AC697))</f>
        <v/>
      </c>
    </row>
    <row r="698">
      <c r="P698" s="18" t="n"/>
      <c r="Q698" s="19" t="n"/>
      <c r="S698" s="19" t="n"/>
      <c r="T698" s="20" t="n"/>
      <c r="Z698" s="18" t="n"/>
      <c r="AA698" s="18" t="n"/>
      <c r="AC698" s="21">
        <f>IF(OR($Q698="",$P698=""),"",IF($U698="Straight-line",IF(N($T698)&lt;=0,0,ROUND(($Q698-N($S698))*MIN(IF($P698&gt;Settings!$B$3,0,(YEAR(Settings!$B$3)-YEAR($P698))*12+MONTH(Settings!$B$3)-MONTH($P698)+1),$T698)/$T698,2)),0))</f>
        <v/>
      </c>
      <c r="AD698" s="21">
        <f>IF($Q698="","",$Q698-N($AC698))</f>
        <v/>
      </c>
    </row>
    <row r="699">
      <c r="P699" s="18" t="n"/>
      <c r="Q699" s="19" t="n"/>
      <c r="S699" s="19" t="n"/>
      <c r="T699" s="20" t="n"/>
      <c r="Z699" s="18" t="n"/>
      <c r="AA699" s="18" t="n"/>
      <c r="AC699" s="21">
        <f>IF(OR($Q699="",$P699=""),"",IF($U699="Straight-line",IF(N($T699)&lt;=0,0,ROUND(($Q699-N($S699))*MIN(IF($P699&gt;Settings!$B$3,0,(YEAR(Settings!$B$3)-YEAR($P699))*12+MONTH(Settings!$B$3)-MONTH($P699)+1),$T699)/$T699,2)),0))</f>
        <v/>
      </c>
      <c r="AD699" s="21">
        <f>IF($Q699="","",$Q699-N($AC699))</f>
        <v/>
      </c>
    </row>
    <row r="700">
      <c r="P700" s="18" t="n"/>
      <c r="Q700" s="19" t="n"/>
      <c r="S700" s="19" t="n"/>
      <c r="T700" s="20" t="n"/>
      <c r="Z700" s="18" t="n"/>
      <c r="AA700" s="18" t="n"/>
      <c r="AC700" s="21">
        <f>IF(OR($Q700="",$P700=""),"",IF($U700="Straight-line",IF(N($T700)&lt;=0,0,ROUND(($Q700-N($S700))*MIN(IF($P700&gt;Settings!$B$3,0,(YEAR(Settings!$B$3)-YEAR($P700))*12+MONTH(Settings!$B$3)-MONTH($P700)+1),$T700)/$T700,2)),0))</f>
        <v/>
      </c>
      <c r="AD700" s="21">
        <f>IF($Q700="","",$Q700-N($AC700))</f>
        <v/>
      </c>
    </row>
    <row r="701">
      <c r="P701" s="18" t="n"/>
      <c r="Q701" s="19" t="n"/>
      <c r="S701" s="19" t="n"/>
      <c r="T701" s="20" t="n"/>
      <c r="Z701" s="18" t="n"/>
      <c r="AA701" s="18" t="n"/>
      <c r="AC701" s="21">
        <f>IF(OR($Q701="",$P701=""),"",IF($U701="Straight-line",IF(N($T701)&lt;=0,0,ROUND(($Q701-N($S701))*MIN(IF($P701&gt;Settings!$B$3,0,(YEAR(Settings!$B$3)-YEAR($P701))*12+MONTH(Settings!$B$3)-MONTH($P701)+1),$T701)/$T701,2)),0))</f>
        <v/>
      </c>
      <c r="AD701" s="21">
        <f>IF($Q701="","",$Q701-N($AC701))</f>
        <v/>
      </c>
    </row>
    <row r="702">
      <c r="P702" s="18" t="n"/>
      <c r="Q702" s="19" t="n"/>
      <c r="S702" s="19" t="n"/>
      <c r="T702" s="20" t="n"/>
      <c r="Z702" s="18" t="n"/>
      <c r="AA702" s="18" t="n"/>
      <c r="AC702" s="21">
        <f>IF(OR($Q702="",$P702=""),"",IF($U702="Straight-line",IF(N($T702)&lt;=0,0,ROUND(($Q702-N($S702))*MIN(IF($P702&gt;Settings!$B$3,0,(YEAR(Settings!$B$3)-YEAR($P702))*12+MONTH(Settings!$B$3)-MONTH($P702)+1),$T702)/$T702,2)),0))</f>
        <v/>
      </c>
      <c r="AD702" s="21">
        <f>IF($Q702="","",$Q702-N($AC702))</f>
        <v/>
      </c>
    </row>
    <row r="703">
      <c r="P703" s="18" t="n"/>
      <c r="Q703" s="19" t="n"/>
      <c r="S703" s="19" t="n"/>
      <c r="T703" s="20" t="n"/>
      <c r="Z703" s="18" t="n"/>
      <c r="AA703" s="18" t="n"/>
      <c r="AC703" s="21">
        <f>IF(OR($Q703="",$P703=""),"",IF($U703="Straight-line",IF(N($T703)&lt;=0,0,ROUND(($Q703-N($S703))*MIN(IF($P703&gt;Settings!$B$3,0,(YEAR(Settings!$B$3)-YEAR($P703))*12+MONTH(Settings!$B$3)-MONTH($P703)+1),$T703)/$T703,2)),0))</f>
        <v/>
      </c>
      <c r="AD703" s="21">
        <f>IF($Q703="","",$Q703-N($AC703))</f>
        <v/>
      </c>
    </row>
    <row r="704">
      <c r="P704" s="18" t="n"/>
      <c r="Q704" s="19" t="n"/>
      <c r="S704" s="19" t="n"/>
      <c r="T704" s="20" t="n"/>
      <c r="Z704" s="18" t="n"/>
      <c r="AA704" s="18" t="n"/>
      <c r="AC704" s="21">
        <f>IF(OR($Q704="",$P704=""),"",IF($U704="Straight-line",IF(N($T704)&lt;=0,0,ROUND(($Q704-N($S704))*MIN(IF($P704&gt;Settings!$B$3,0,(YEAR(Settings!$B$3)-YEAR($P704))*12+MONTH(Settings!$B$3)-MONTH($P704)+1),$T704)/$T704,2)),0))</f>
        <v/>
      </c>
      <c r="AD704" s="21">
        <f>IF($Q704="","",$Q704-N($AC704))</f>
        <v/>
      </c>
    </row>
    <row r="705">
      <c r="P705" s="18" t="n"/>
      <c r="Q705" s="19" t="n"/>
      <c r="S705" s="19" t="n"/>
      <c r="T705" s="20" t="n"/>
      <c r="Z705" s="18" t="n"/>
      <c r="AA705" s="18" t="n"/>
      <c r="AC705" s="21">
        <f>IF(OR($Q705="",$P705=""),"",IF($U705="Straight-line",IF(N($T705)&lt;=0,0,ROUND(($Q705-N($S705))*MIN(IF($P705&gt;Settings!$B$3,0,(YEAR(Settings!$B$3)-YEAR($P705))*12+MONTH(Settings!$B$3)-MONTH($P705)+1),$T705)/$T705,2)),0))</f>
        <v/>
      </c>
      <c r="AD705" s="21">
        <f>IF($Q705="","",$Q705-N($AC705))</f>
        <v/>
      </c>
    </row>
    <row r="706">
      <c r="P706" s="18" t="n"/>
      <c r="Q706" s="19" t="n"/>
      <c r="S706" s="19" t="n"/>
      <c r="T706" s="20" t="n"/>
      <c r="Z706" s="18" t="n"/>
      <c r="AA706" s="18" t="n"/>
      <c r="AC706" s="21">
        <f>IF(OR($Q706="",$P706=""),"",IF($U706="Straight-line",IF(N($T706)&lt;=0,0,ROUND(($Q706-N($S706))*MIN(IF($P706&gt;Settings!$B$3,0,(YEAR(Settings!$B$3)-YEAR($P706))*12+MONTH(Settings!$B$3)-MONTH($P706)+1),$T706)/$T706,2)),0))</f>
        <v/>
      </c>
      <c r="AD706" s="21">
        <f>IF($Q706="","",$Q706-N($AC706))</f>
        <v/>
      </c>
    </row>
    <row r="707">
      <c r="P707" s="18" t="n"/>
      <c r="Q707" s="19" t="n"/>
      <c r="S707" s="19" t="n"/>
      <c r="T707" s="20" t="n"/>
      <c r="Z707" s="18" t="n"/>
      <c r="AA707" s="18" t="n"/>
      <c r="AC707" s="21">
        <f>IF(OR($Q707="",$P707=""),"",IF($U707="Straight-line",IF(N($T707)&lt;=0,0,ROUND(($Q707-N($S707))*MIN(IF($P707&gt;Settings!$B$3,0,(YEAR(Settings!$B$3)-YEAR($P707))*12+MONTH(Settings!$B$3)-MONTH($P707)+1),$T707)/$T707,2)),0))</f>
        <v/>
      </c>
      <c r="AD707" s="21">
        <f>IF($Q707="","",$Q707-N($AC707))</f>
        <v/>
      </c>
    </row>
    <row r="708">
      <c r="P708" s="18" t="n"/>
      <c r="Q708" s="19" t="n"/>
      <c r="S708" s="19" t="n"/>
      <c r="T708" s="20" t="n"/>
      <c r="Z708" s="18" t="n"/>
      <c r="AA708" s="18" t="n"/>
      <c r="AC708" s="21">
        <f>IF(OR($Q708="",$P708=""),"",IF($U708="Straight-line",IF(N($T708)&lt;=0,0,ROUND(($Q708-N($S708))*MIN(IF($P708&gt;Settings!$B$3,0,(YEAR(Settings!$B$3)-YEAR($P708))*12+MONTH(Settings!$B$3)-MONTH($P708)+1),$T708)/$T708,2)),0))</f>
        <v/>
      </c>
      <c r="AD708" s="21">
        <f>IF($Q708="","",$Q708-N($AC708))</f>
        <v/>
      </c>
    </row>
    <row r="709">
      <c r="P709" s="18" t="n"/>
      <c r="Q709" s="19" t="n"/>
      <c r="S709" s="19" t="n"/>
      <c r="T709" s="20" t="n"/>
      <c r="Z709" s="18" t="n"/>
      <c r="AA709" s="18" t="n"/>
      <c r="AC709" s="21">
        <f>IF(OR($Q709="",$P709=""),"",IF($U709="Straight-line",IF(N($T709)&lt;=0,0,ROUND(($Q709-N($S709))*MIN(IF($P709&gt;Settings!$B$3,0,(YEAR(Settings!$B$3)-YEAR($P709))*12+MONTH(Settings!$B$3)-MONTH($P709)+1),$T709)/$T709,2)),0))</f>
        <v/>
      </c>
      <c r="AD709" s="21">
        <f>IF($Q709="","",$Q709-N($AC709))</f>
        <v/>
      </c>
    </row>
    <row r="710">
      <c r="P710" s="18" t="n"/>
      <c r="Q710" s="19" t="n"/>
      <c r="S710" s="19" t="n"/>
      <c r="T710" s="20" t="n"/>
      <c r="Z710" s="18" t="n"/>
      <c r="AA710" s="18" t="n"/>
      <c r="AC710" s="21">
        <f>IF(OR($Q710="",$P710=""),"",IF($U710="Straight-line",IF(N($T710)&lt;=0,0,ROUND(($Q710-N($S710))*MIN(IF($P710&gt;Settings!$B$3,0,(YEAR(Settings!$B$3)-YEAR($P710))*12+MONTH(Settings!$B$3)-MONTH($P710)+1),$T710)/$T710,2)),0))</f>
        <v/>
      </c>
      <c r="AD710" s="21">
        <f>IF($Q710="","",$Q710-N($AC710))</f>
        <v/>
      </c>
    </row>
    <row r="711">
      <c r="P711" s="18" t="n"/>
      <c r="Q711" s="19" t="n"/>
      <c r="S711" s="19" t="n"/>
      <c r="T711" s="20" t="n"/>
      <c r="Z711" s="18" t="n"/>
      <c r="AA711" s="18" t="n"/>
      <c r="AC711" s="21">
        <f>IF(OR($Q711="",$P711=""),"",IF($U711="Straight-line",IF(N($T711)&lt;=0,0,ROUND(($Q711-N($S711))*MIN(IF($P711&gt;Settings!$B$3,0,(YEAR(Settings!$B$3)-YEAR($P711))*12+MONTH(Settings!$B$3)-MONTH($P711)+1),$T711)/$T711,2)),0))</f>
        <v/>
      </c>
      <c r="AD711" s="21">
        <f>IF($Q711="","",$Q711-N($AC711))</f>
        <v/>
      </c>
    </row>
    <row r="712">
      <c r="P712" s="18" t="n"/>
      <c r="Q712" s="19" t="n"/>
      <c r="S712" s="19" t="n"/>
      <c r="T712" s="20" t="n"/>
      <c r="Z712" s="18" t="n"/>
      <c r="AA712" s="18" t="n"/>
      <c r="AC712" s="21">
        <f>IF(OR($Q712="",$P712=""),"",IF($U712="Straight-line",IF(N($T712)&lt;=0,0,ROUND(($Q712-N($S712))*MIN(IF($P712&gt;Settings!$B$3,0,(YEAR(Settings!$B$3)-YEAR($P712))*12+MONTH(Settings!$B$3)-MONTH($P712)+1),$T712)/$T712,2)),0))</f>
        <v/>
      </c>
      <c r="AD712" s="21">
        <f>IF($Q712="","",$Q712-N($AC712))</f>
        <v/>
      </c>
    </row>
    <row r="713">
      <c r="P713" s="18" t="n"/>
      <c r="Q713" s="19" t="n"/>
      <c r="S713" s="19" t="n"/>
      <c r="T713" s="20" t="n"/>
      <c r="Z713" s="18" t="n"/>
      <c r="AA713" s="18" t="n"/>
      <c r="AC713" s="21">
        <f>IF(OR($Q713="",$P713=""),"",IF($U713="Straight-line",IF(N($T713)&lt;=0,0,ROUND(($Q713-N($S713))*MIN(IF($P713&gt;Settings!$B$3,0,(YEAR(Settings!$B$3)-YEAR($P713))*12+MONTH(Settings!$B$3)-MONTH($P713)+1),$T713)/$T713,2)),0))</f>
        <v/>
      </c>
      <c r="AD713" s="21">
        <f>IF($Q713="","",$Q713-N($AC713))</f>
        <v/>
      </c>
    </row>
    <row r="714">
      <c r="P714" s="18" t="n"/>
      <c r="Q714" s="19" t="n"/>
      <c r="S714" s="19" t="n"/>
      <c r="T714" s="20" t="n"/>
      <c r="Z714" s="18" t="n"/>
      <c r="AA714" s="18" t="n"/>
      <c r="AC714" s="21">
        <f>IF(OR($Q714="",$P714=""),"",IF($U714="Straight-line",IF(N($T714)&lt;=0,0,ROUND(($Q714-N($S714))*MIN(IF($P714&gt;Settings!$B$3,0,(YEAR(Settings!$B$3)-YEAR($P714))*12+MONTH(Settings!$B$3)-MONTH($P714)+1),$T714)/$T714,2)),0))</f>
        <v/>
      </c>
      <c r="AD714" s="21">
        <f>IF($Q714="","",$Q714-N($AC714))</f>
        <v/>
      </c>
    </row>
    <row r="715">
      <c r="P715" s="18" t="n"/>
      <c r="Q715" s="19" t="n"/>
      <c r="S715" s="19" t="n"/>
      <c r="T715" s="20" t="n"/>
      <c r="Z715" s="18" t="n"/>
      <c r="AA715" s="18" t="n"/>
      <c r="AC715" s="21">
        <f>IF(OR($Q715="",$P715=""),"",IF($U715="Straight-line",IF(N($T715)&lt;=0,0,ROUND(($Q715-N($S715))*MIN(IF($P715&gt;Settings!$B$3,0,(YEAR(Settings!$B$3)-YEAR($P715))*12+MONTH(Settings!$B$3)-MONTH($P715)+1),$T715)/$T715,2)),0))</f>
        <v/>
      </c>
      <c r="AD715" s="21">
        <f>IF($Q715="","",$Q715-N($AC715))</f>
        <v/>
      </c>
    </row>
    <row r="716">
      <c r="P716" s="18" t="n"/>
      <c r="Q716" s="19" t="n"/>
      <c r="S716" s="19" t="n"/>
      <c r="T716" s="20" t="n"/>
      <c r="Z716" s="18" t="n"/>
      <c r="AA716" s="18" t="n"/>
      <c r="AC716" s="21">
        <f>IF(OR($Q716="",$P716=""),"",IF($U716="Straight-line",IF(N($T716)&lt;=0,0,ROUND(($Q716-N($S716))*MIN(IF($P716&gt;Settings!$B$3,0,(YEAR(Settings!$B$3)-YEAR($P716))*12+MONTH(Settings!$B$3)-MONTH($P716)+1),$T716)/$T716,2)),0))</f>
        <v/>
      </c>
      <c r="AD716" s="21">
        <f>IF($Q716="","",$Q716-N($AC716))</f>
        <v/>
      </c>
    </row>
    <row r="717">
      <c r="P717" s="18" t="n"/>
      <c r="Q717" s="19" t="n"/>
      <c r="S717" s="19" t="n"/>
      <c r="T717" s="20" t="n"/>
      <c r="Z717" s="18" t="n"/>
      <c r="AA717" s="18" t="n"/>
      <c r="AC717" s="21">
        <f>IF(OR($Q717="",$P717=""),"",IF($U717="Straight-line",IF(N($T717)&lt;=0,0,ROUND(($Q717-N($S717))*MIN(IF($P717&gt;Settings!$B$3,0,(YEAR(Settings!$B$3)-YEAR($P717))*12+MONTH(Settings!$B$3)-MONTH($P717)+1),$T717)/$T717,2)),0))</f>
        <v/>
      </c>
      <c r="AD717" s="21">
        <f>IF($Q717="","",$Q717-N($AC717))</f>
        <v/>
      </c>
    </row>
    <row r="718">
      <c r="P718" s="18" t="n"/>
      <c r="Q718" s="19" t="n"/>
      <c r="S718" s="19" t="n"/>
      <c r="T718" s="20" t="n"/>
      <c r="Z718" s="18" t="n"/>
      <c r="AA718" s="18" t="n"/>
      <c r="AC718" s="21">
        <f>IF(OR($Q718="",$P718=""),"",IF($U718="Straight-line",IF(N($T718)&lt;=0,0,ROUND(($Q718-N($S718))*MIN(IF($P718&gt;Settings!$B$3,0,(YEAR(Settings!$B$3)-YEAR($P718))*12+MONTH(Settings!$B$3)-MONTH($P718)+1),$T718)/$T718,2)),0))</f>
        <v/>
      </c>
      <c r="AD718" s="21">
        <f>IF($Q718="","",$Q718-N($AC718))</f>
        <v/>
      </c>
    </row>
    <row r="719">
      <c r="P719" s="18" t="n"/>
      <c r="Q719" s="19" t="n"/>
      <c r="S719" s="19" t="n"/>
      <c r="T719" s="20" t="n"/>
      <c r="Z719" s="18" t="n"/>
      <c r="AA719" s="18" t="n"/>
      <c r="AC719" s="21">
        <f>IF(OR($Q719="",$P719=""),"",IF($U719="Straight-line",IF(N($T719)&lt;=0,0,ROUND(($Q719-N($S719))*MIN(IF($P719&gt;Settings!$B$3,0,(YEAR(Settings!$B$3)-YEAR($P719))*12+MONTH(Settings!$B$3)-MONTH($P719)+1),$T719)/$T719,2)),0))</f>
        <v/>
      </c>
      <c r="AD719" s="21">
        <f>IF($Q719="","",$Q719-N($AC719))</f>
        <v/>
      </c>
    </row>
    <row r="720">
      <c r="P720" s="18" t="n"/>
      <c r="Q720" s="19" t="n"/>
      <c r="S720" s="19" t="n"/>
      <c r="T720" s="20" t="n"/>
      <c r="Z720" s="18" t="n"/>
      <c r="AA720" s="18" t="n"/>
      <c r="AC720" s="21">
        <f>IF(OR($Q720="",$P720=""),"",IF($U720="Straight-line",IF(N($T720)&lt;=0,0,ROUND(($Q720-N($S720))*MIN(IF($P720&gt;Settings!$B$3,0,(YEAR(Settings!$B$3)-YEAR($P720))*12+MONTH(Settings!$B$3)-MONTH($P720)+1),$T720)/$T720,2)),0))</f>
        <v/>
      </c>
      <c r="AD720" s="21">
        <f>IF($Q720="","",$Q720-N($AC720))</f>
        <v/>
      </c>
    </row>
    <row r="721">
      <c r="P721" s="18" t="n"/>
      <c r="Q721" s="19" t="n"/>
      <c r="S721" s="19" t="n"/>
      <c r="T721" s="20" t="n"/>
      <c r="Z721" s="18" t="n"/>
      <c r="AA721" s="18" t="n"/>
      <c r="AC721" s="21">
        <f>IF(OR($Q721="",$P721=""),"",IF($U721="Straight-line",IF(N($T721)&lt;=0,0,ROUND(($Q721-N($S721))*MIN(IF($P721&gt;Settings!$B$3,0,(YEAR(Settings!$B$3)-YEAR($P721))*12+MONTH(Settings!$B$3)-MONTH($P721)+1),$T721)/$T721,2)),0))</f>
        <v/>
      </c>
      <c r="AD721" s="21">
        <f>IF($Q721="","",$Q721-N($AC721))</f>
        <v/>
      </c>
    </row>
    <row r="722">
      <c r="P722" s="18" t="n"/>
      <c r="Q722" s="19" t="n"/>
      <c r="S722" s="19" t="n"/>
      <c r="T722" s="20" t="n"/>
      <c r="Z722" s="18" t="n"/>
      <c r="AA722" s="18" t="n"/>
      <c r="AC722" s="21">
        <f>IF(OR($Q722="",$P722=""),"",IF($U722="Straight-line",IF(N($T722)&lt;=0,0,ROUND(($Q722-N($S722))*MIN(IF($P722&gt;Settings!$B$3,0,(YEAR(Settings!$B$3)-YEAR($P722))*12+MONTH(Settings!$B$3)-MONTH($P722)+1),$T722)/$T722,2)),0))</f>
        <v/>
      </c>
      <c r="AD722" s="21">
        <f>IF($Q722="","",$Q722-N($AC722))</f>
        <v/>
      </c>
    </row>
    <row r="723">
      <c r="P723" s="18" t="n"/>
      <c r="Q723" s="19" t="n"/>
      <c r="S723" s="19" t="n"/>
      <c r="T723" s="20" t="n"/>
      <c r="Z723" s="18" t="n"/>
      <c r="AA723" s="18" t="n"/>
      <c r="AC723" s="21">
        <f>IF(OR($Q723="",$P723=""),"",IF($U723="Straight-line",IF(N($T723)&lt;=0,0,ROUND(($Q723-N($S723))*MIN(IF($P723&gt;Settings!$B$3,0,(YEAR(Settings!$B$3)-YEAR($P723))*12+MONTH(Settings!$B$3)-MONTH($P723)+1),$T723)/$T723,2)),0))</f>
        <v/>
      </c>
      <c r="AD723" s="21">
        <f>IF($Q723="","",$Q723-N($AC723))</f>
        <v/>
      </c>
    </row>
    <row r="724">
      <c r="P724" s="18" t="n"/>
      <c r="Q724" s="19" t="n"/>
      <c r="S724" s="19" t="n"/>
      <c r="T724" s="20" t="n"/>
      <c r="Z724" s="18" t="n"/>
      <c r="AA724" s="18" t="n"/>
      <c r="AC724" s="21">
        <f>IF(OR($Q724="",$P724=""),"",IF($U724="Straight-line",IF(N($T724)&lt;=0,0,ROUND(($Q724-N($S724))*MIN(IF($P724&gt;Settings!$B$3,0,(YEAR(Settings!$B$3)-YEAR($P724))*12+MONTH(Settings!$B$3)-MONTH($P724)+1),$T724)/$T724,2)),0))</f>
        <v/>
      </c>
      <c r="AD724" s="21">
        <f>IF($Q724="","",$Q724-N($AC724))</f>
        <v/>
      </c>
    </row>
    <row r="725">
      <c r="P725" s="18" t="n"/>
      <c r="Q725" s="19" t="n"/>
      <c r="S725" s="19" t="n"/>
      <c r="T725" s="20" t="n"/>
      <c r="Z725" s="18" t="n"/>
      <c r="AA725" s="18" t="n"/>
      <c r="AC725" s="21">
        <f>IF(OR($Q725="",$P725=""),"",IF($U725="Straight-line",IF(N($T725)&lt;=0,0,ROUND(($Q725-N($S725))*MIN(IF($P725&gt;Settings!$B$3,0,(YEAR(Settings!$B$3)-YEAR($P725))*12+MONTH(Settings!$B$3)-MONTH($P725)+1),$T725)/$T725,2)),0))</f>
        <v/>
      </c>
      <c r="AD725" s="21">
        <f>IF($Q725="","",$Q725-N($AC725))</f>
        <v/>
      </c>
    </row>
    <row r="726">
      <c r="P726" s="18" t="n"/>
      <c r="Q726" s="19" t="n"/>
      <c r="S726" s="19" t="n"/>
      <c r="T726" s="20" t="n"/>
      <c r="Z726" s="18" t="n"/>
      <c r="AA726" s="18" t="n"/>
      <c r="AC726" s="21">
        <f>IF(OR($Q726="",$P726=""),"",IF($U726="Straight-line",IF(N($T726)&lt;=0,0,ROUND(($Q726-N($S726))*MIN(IF($P726&gt;Settings!$B$3,0,(YEAR(Settings!$B$3)-YEAR($P726))*12+MONTH(Settings!$B$3)-MONTH($P726)+1),$T726)/$T726,2)),0))</f>
        <v/>
      </c>
      <c r="AD726" s="21">
        <f>IF($Q726="","",$Q726-N($AC726))</f>
        <v/>
      </c>
    </row>
    <row r="727">
      <c r="P727" s="18" t="n"/>
      <c r="Q727" s="19" t="n"/>
      <c r="S727" s="19" t="n"/>
      <c r="T727" s="20" t="n"/>
      <c r="Z727" s="18" t="n"/>
      <c r="AA727" s="18" t="n"/>
      <c r="AC727" s="21">
        <f>IF(OR($Q727="",$P727=""),"",IF($U727="Straight-line",IF(N($T727)&lt;=0,0,ROUND(($Q727-N($S727))*MIN(IF($P727&gt;Settings!$B$3,0,(YEAR(Settings!$B$3)-YEAR($P727))*12+MONTH(Settings!$B$3)-MONTH($P727)+1),$T727)/$T727,2)),0))</f>
        <v/>
      </c>
      <c r="AD727" s="21">
        <f>IF($Q727="","",$Q727-N($AC727))</f>
        <v/>
      </c>
    </row>
    <row r="728">
      <c r="P728" s="18" t="n"/>
      <c r="Q728" s="19" t="n"/>
      <c r="S728" s="19" t="n"/>
      <c r="T728" s="20" t="n"/>
      <c r="Z728" s="18" t="n"/>
      <c r="AA728" s="18" t="n"/>
      <c r="AC728" s="21">
        <f>IF(OR($Q728="",$P728=""),"",IF($U728="Straight-line",IF(N($T728)&lt;=0,0,ROUND(($Q728-N($S728))*MIN(IF($P728&gt;Settings!$B$3,0,(YEAR(Settings!$B$3)-YEAR($P728))*12+MONTH(Settings!$B$3)-MONTH($P728)+1),$T728)/$T728,2)),0))</f>
        <v/>
      </c>
      <c r="AD728" s="21">
        <f>IF($Q728="","",$Q728-N($AC728))</f>
        <v/>
      </c>
    </row>
    <row r="729">
      <c r="P729" s="18" t="n"/>
      <c r="Q729" s="19" t="n"/>
      <c r="S729" s="19" t="n"/>
      <c r="T729" s="20" t="n"/>
      <c r="Z729" s="18" t="n"/>
      <c r="AA729" s="18" t="n"/>
      <c r="AC729" s="21">
        <f>IF(OR($Q729="",$P729=""),"",IF($U729="Straight-line",IF(N($T729)&lt;=0,0,ROUND(($Q729-N($S729))*MIN(IF($P729&gt;Settings!$B$3,0,(YEAR(Settings!$B$3)-YEAR($P729))*12+MONTH(Settings!$B$3)-MONTH($P729)+1),$T729)/$T729,2)),0))</f>
        <v/>
      </c>
      <c r="AD729" s="21">
        <f>IF($Q729="","",$Q729-N($AC729))</f>
        <v/>
      </c>
    </row>
    <row r="730">
      <c r="P730" s="18" t="n"/>
      <c r="Q730" s="19" t="n"/>
      <c r="S730" s="19" t="n"/>
      <c r="T730" s="20" t="n"/>
      <c r="Z730" s="18" t="n"/>
      <c r="AA730" s="18" t="n"/>
      <c r="AC730" s="21">
        <f>IF(OR($Q730="",$P730=""),"",IF($U730="Straight-line",IF(N($T730)&lt;=0,0,ROUND(($Q730-N($S730))*MIN(IF($P730&gt;Settings!$B$3,0,(YEAR(Settings!$B$3)-YEAR($P730))*12+MONTH(Settings!$B$3)-MONTH($P730)+1),$T730)/$T730,2)),0))</f>
        <v/>
      </c>
      <c r="AD730" s="21">
        <f>IF($Q730="","",$Q730-N($AC730))</f>
        <v/>
      </c>
    </row>
    <row r="731">
      <c r="P731" s="18" t="n"/>
      <c r="Q731" s="19" t="n"/>
      <c r="S731" s="19" t="n"/>
      <c r="T731" s="20" t="n"/>
      <c r="Z731" s="18" t="n"/>
      <c r="AA731" s="18" t="n"/>
      <c r="AC731" s="21">
        <f>IF(OR($Q731="",$P731=""),"",IF($U731="Straight-line",IF(N($T731)&lt;=0,0,ROUND(($Q731-N($S731))*MIN(IF($P731&gt;Settings!$B$3,0,(YEAR(Settings!$B$3)-YEAR($P731))*12+MONTH(Settings!$B$3)-MONTH($P731)+1),$T731)/$T731,2)),0))</f>
        <v/>
      </c>
      <c r="AD731" s="21">
        <f>IF($Q731="","",$Q731-N($AC731))</f>
        <v/>
      </c>
    </row>
    <row r="732">
      <c r="P732" s="18" t="n"/>
      <c r="Q732" s="19" t="n"/>
      <c r="S732" s="19" t="n"/>
      <c r="T732" s="20" t="n"/>
      <c r="Z732" s="18" t="n"/>
      <c r="AA732" s="18" t="n"/>
      <c r="AC732" s="21">
        <f>IF(OR($Q732="",$P732=""),"",IF($U732="Straight-line",IF(N($T732)&lt;=0,0,ROUND(($Q732-N($S732))*MIN(IF($P732&gt;Settings!$B$3,0,(YEAR(Settings!$B$3)-YEAR($P732))*12+MONTH(Settings!$B$3)-MONTH($P732)+1),$T732)/$T732,2)),0))</f>
        <v/>
      </c>
      <c r="AD732" s="21">
        <f>IF($Q732="","",$Q732-N($AC732))</f>
        <v/>
      </c>
    </row>
    <row r="733">
      <c r="P733" s="18" t="n"/>
      <c r="Q733" s="19" t="n"/>
      <c r="S733" s="19" t="n"/>
      <c r="T733" s="20" t="n"/>
      <c r="Z733" s="18" t="n"/>
      <c r="AA733" s="18" t="n"/>
      <c r="AC733" s="21">
        <f>IF(OR($Q733="",$P733=""),"",IF($U733="Straight-line",IF(N($T733)&lt;=0,0,ROUND(($Q733-N($S733))*MIN(IF($P733&gt;Settings!$B$3,0,(YEAR(Settings!$B$3)-YEAR($P733))*12+MONTH(Settings!$B$3)-MONTH($P733)+1),$T733)/$T733,2)),0))</f>
        <v/>
      </c>
      <c r="AD733" s="21">
        <f>IF($Q733="","",$Q733-N($AC733))</f>
        <v/>
      </c>
    </row>
    <row r="734">
      <c r="P734" s="18" t="n"/>
      <c r="Q734" s="19" t="n"/>
      <c r="S734" s="19" t="n"/>
      <c r="T734" s="20" t="n"/>
      <c r="Z734" s="18" t="n"/>
      <c r="AA734" s="18" t="n"/>
      <c r="AC734" s="21">
        <f>IF(OR($Q734="",$P734=""),"",IF($U734="Straight-line",IF(N($T734)&lt;=0,0,ROUND(($Q734-N($S734))*MIN(IF($P734&gt;Settings!$B$3,0,(YEAR(Settings!$B$3)-YEAR($P734))*12+MONTH(Settings!$B$3)-MONTH($P734)+1),$T734)/$T734,2)),0))</f>
        <v/>
      </c>
      <c r="AD734" s="21">
        <f>IF($Q734="","",$Q734-N($AC734))</f>
        <v/>
      </c>
    </row>
    <row r="735">
      <c r="P735" s="18" t="n"/>
      <c r="Q735" s="19" t="n"/>
      <c r="S735" s="19" t="n"/>
      <c r="T735" s="20" t="n"/>
      <c r="Z735" s="18" t="n"/>
      <c r="AA735" s="18" t="n"/>
      <c r="AC735" s="21">
        <f>IF(OR($Q735="",$P735=""),"",IF($U735="Straight-line",IF(N($T735)&lt;=0,0,ROUND(($Q735-N($S735))*MIN(IF($P735&gt;Settings!$B$3,0,(YEAR(Settings!$B$3)-YEAR($P735))*12+MONTH(Settings!$B$3)-MONTH($P735)+1),$T735)/$T735,2)),0))</f>
        <v/>
      </c>
      <c r="AD735" s="21">
        <f>IF($Q735="","",$Q735-N($AC735))</f>
        <v/>
      </c>
    </row>
    <row r="736">
      <c r="P736" s="18" t="n"/>
      <c r="Q736" s="19" t="n"/>
      <c r="S736" s="19" t="n"/>
      <c r="T736" s="20" t="n"/>
      <c r="Z736" s="18" t="n"/>
      <c r="AA736" s="18" t="n"/>
      <c r="AC736" s="21">
        <f>IF(OR($Q736="",$P736=""),"",IF($U736="Straight-line",IF(N($T736)&lt;=0,0,ROUND(($Q736-N($S736))*MIN(IF($P736&gt;Settings!$B$3,0,(YEAR(Settings!$B$3)-YEAR($P736))*12+MONTH(Settings!$B$3)-MONTH($P736)+1),$T736)/$T736,2)),0))</f>
        <v/>
      </c>
      <c r="AD736" s="21">
        <f>IF($Q736="","",$Q736-N($AC736))</f>
        <v/>
      </c>
    </row>
    <row r="737">
      <c r="P737" s="18" t="n"/>
      <c r="Q737" s="19" t="n"/>
      <c r="S737" s="19" t="n"/>
      <c r="T737" s="20" t="n"/>
      <c r="Z737" s="18" t="n"/>
      <c r="AA737" s="18" t="n"/>
      <c r="AC737" s="21">
        <f>IF(OR($Q737="",$P737=""),"",IF($U737="Straight-line",IF(N($T737)&lt;=0,0,ROUND(($Q737-N($S737))*MIN(IF($P737&gt;Settings!$B$3,0,(YEAR(Settings!$B$3)-YEAR($P737))*12+MONTH(Settings!$B$3)-MONTH($P737)+1),$T737)/$T737,2)),0))</f>
        <v/>
      </c>
      <c r="AD737" s="21">
        <f>IF($Q737="","",$Q737-N($AC737))</f>
        <v/>
      </c>
    </row>
    <row r="738">
      <c r="P738" s="18" t="n"/>
      <c r="Q738" s="19" t="n"/>
      <c r="S738" s="19" t="n"/>
      <c r="T738" s="20" t="n"/>
      <c r="Z738" s="18" t="n"/>
      <c r="AA738" s="18" t="n"/>
      <c r="AC738" s="21">
        <f>IF(OR($Q738="",$P738=""),"",IF($U738="Straight-line",IF(N($T738)&lt;=0,0,ROUND(($Q738-N($S738))*MIN(IF($P738&gt;Settings!$B$3,0,(YEAR(Settings!$B$3)-YEAR($P738))*12+MONTH(Settings!$B$3)-MONTH($P738)+1),$T738)/$T738,2)),0))</f>
        <v/>
      </c>
      <c r="AD738" s="21">
        <f>IF($Q738="","",$Q738-N($AC738))</f>
        <v/>
      </c>
    </row>
    <row r="739">
      <c r="P739" s="18" t="n"/>
      <c r="Q739" s="19" t="n"/>
      <c r="S739" s="19" t="n"/>
      <c r="T739" s="20" t="n"/>
      <c r="Z739" s="18" t="n"/>
      <c r="AA739" s="18" t="n"/>
      <c r="AC739" s="21">
        <f>IF(OR($Q739="",$P739=""),"",IF($U739="Straight-line",IF(N($T739)&lt;=0,0,ROUND(($Q739-N($S739))*MIN(IF($P739&gt;Settings!$B$3,0,(YEAR(Settings!$B$3)-YEAR($P739))*12+MONTH(Settings!$B$3)-MONTH($P739)+1),$T739)/$T739,2)),0))</f>
        <v/>
      </c>
      <c r="AD739" s="21">
        <f>IF($Q739="","",$Q739-N($AC739))</f>
        <v/>
      </c>
    </row>
    <row r="740">
      <c r="P740" s="18" t="n"/>
      <c r="Q740" s="19" t="n"/>
      <c r="S740" s="19" t="n"/>
      <c r="T740" s="20" t="n"/>
      <c r="Z740" s="18" t="n"/>
      <c r="AA740" s="18" t="n"/>
      <c r="AC740" s="21">
        <f>IF(OR($Q740="",$P740=""),"",IF($U740="Straight-line",IF(N($T740)&lt;=0,0,ROUND(($Q740-N($S740))*MIN(IF($P740&gt;Settings!$B$3,0,(YEAR(Settings!$B$3)-YEAR($P740))*12+MONTH(Settings!$B$3)-MONTH($P740)+1),$T740)/$T740,2)),0))</f>
        <v/>
      </c>
      <c r="AD740" s="21">
        <f>IF($Q740="","",$Q740-N($AC740))</f>
        <v/>
      </c>
    </row>
    <row r="741">
      <c r="P741" s="18" t="n"/>
      <c r="Q741" s="19" t="n"/>
      <c r="S741" s="19" t="n"/>
      <c r="T741" s="20" t="n"/>
      <c r="Z741" s="18" t="n"/>
      <c r="AA741" s="18" t="n"/>
      <c r="AC741" s="21">
        <f>IF(OR($Q741="",$P741=""),"",IF($U741="Straight-line",IF(N($T741)&lt;=0,0,ROUND(($Q741-N($S741))*MIN(IF($P741&gt;Settings!$B$3,0,(YEAR(Settings!$B$3)-YEAR($P741))*12+MONTH(Settings!$B$3)-MONTH($P741)+1),$T741)/$T741,2)),0))</f>
        <v/>
      </c>
      <c r="AD741" s="21">
        <f>IF($Q741="","",$Q741-N($AC741))</f>
        <v/>
      </c>
    </row>
    <row r="742">
      <c r="P742" s="18" t="n"/>
      <c r="Q742" s="19" t="n"/>
      <c r="S742" s="19" t="n"/>
      <c r="T742" s="20" t="n"/>
      <c r="Z742" s="18" t="n"/>
      <c r="AA742" s="18" t="n"/>
      <c r="AC742" s="21">
        <f>IF(OR($Q742="",$P742=""),"",IF($U742="Straight-line",IF(N($T742)&lt;=0,0,ROUND(($Q742-N($S742))*MIN(IF($P742&gt;Settings!$B$3,0,(YEAR(Settings!$B$3)-YEAR($P742))*12+MONTH(Settings!$B$3)-MONTH($P742)+1),$T742)/$T742,2)),0))</f>
        <v/>
      </c>
      <c r="AD742" s="21">
        <f>IF($Q742="","",$Q742-N($AC742))</f>
        <v/>
      </c>
    </row>
    <row r="743">
      <c r="P743" s="18" t="n"/>
      <c r="Q743" s="19" t="n"/>
      <c r="S743" s="19" t="n"/>
      <c r="T743" s="20" t="n"/>
      <c r="Z743" s="18" t="n"/>
      <c r="AA743" s="18" t="n"/>
      <c r="AC743" s="21">
        <f>IF(OR($Q743="",$P743=""),"",IF($U743="Straight-line",IF(N($T743)&lt;=0,0,ROUND(($Q743-N($S743))*MIN(IF($P743&gt;Settings!$B$3,0,(YEAR(Settings!$B$3)-YEAR($P743))*12+MONTH(Settings!$B$3)-MONTH($P743)+1),$T743)/$T743,2)),0))</f>
        <v/>
      </c>
      <c r="AD743" s="21">
        <f>IF($Q743="","",$Q743-N($AC743))</f>
        <v/>
      </c>
    </row>
    <row r="744">
      <c r="P744" s="18" t="n"/>
      <c r="Q744" s="19" t="n"/>
      <c r="S744" s="19" t="n"/>
      <c r="T744" s="20" t="n"/>
      <c r="Z744" s="18" t="n"/>
      <c r="AA744" s="18" t="n"/>
      <c r="AC744" s="21">
        <f>IF(OR($Q744="",$P744=""),"",IF($U744="Straight-line",IF(N($T744)&lt;=0,0,ROUND(($Q744-N($S744))*MIN(IF($P744&gt;Settings!$B$3,0,(YEAR(Settings!$B$3)-YEAR($P744))*12+MONTH(Settings!$B$3)-MONTH($P744)+1),$T744)/$T744,2)),0))</f>
        <v/>
      </c>
      <c r="AD744" s="21">
        <f>IF($Q744="","",$Q744-N($AC744))</f>
        <v/>
      </c>
    </row>
    <row r="745">
      <c r="P745" s="18" t="n"/>
      <c r="Q745" s="19" t="n"/>
      <c r="S745" s="19" t="n"/>
      <c r="T745" s="20" t="n"/>
      <c r="Z745" s="18" t="n"/>
      <c r="AA745" s="18" t="n"/>
      <c r="AC745" s="21">
        <f>IF(OR($Q745="",$P745=""),"",IF($U745="Straight-line",IF(N($T745)&lt;=0,0,ROUND(($Q745-N($S745))*MIN(IF($P745&gt;Settings!$B$3,0,(YEAR(Settings!$B$3)-YEAR($P745))*12+MONTH(Settings!$B$3)-MONTH($P745)+1),$T745)/$T745,2)),0))</f>
        <v/>
      </c>
      <c r="AD745" s="21">
        <f>IF($Q745="","",$Q745-N($AC745))</f>
        <v/>
      </c>
    </row>
    <row r="746">
      <c r="P746" s="18" t="n"/>
      <c r="Q746" s="19" t="n"/>
      <c r="S746" s="19" t="n"/>
      <c r="T746" s="20" t="n"/>
      <c r="Z746" s="18" t="n"/>
      <c r="AA746" s="18" t="n"/>
      <c r="AC746" s="21">
        <f>IF(OR($Q746="",$P746=""),"",IF($U746="Straight-line",IF(N($T746)&lt;=0,0,ROUND(($Q746-N($S746))*MIN(IF($P746&gt;Settings!$B$3,0,(YEAR(Settings!$B$3)-YEAR($P746))*12+MONTH(Settings!$B$3)-MONTH($P746)+1),$T746)/$T746,2)),0))</f>
        <v/>
      </c>
      <c r="AD746" s="21">
        <f>IF($Q746="","",$Q746-N($AC746))</f>
        <v/>
      </c>
    </row>
    <row r="747">
      <c r="P747" s="18" t="n"/>
      <c r="Q747" s="19" t="n"/>
      <c r="S747" s="19" t="n"/>
      <c r="T747" s="20" t="n"/>
      <c r="Z747" s="18" t="n"/>
      <c r="AA747" s="18" t="n"/>
      <c r="AC747" s="21">
        <f>IF(OR($Q747="",$P747=""),"",IF($U747="Straight-line",IF(N($T747)&lt;=0,0,ROUND(($Q747-N($S747))*MIN(IF($P747&gt;Settings!$B$3,0,(YEAR(Settings!$B$3)-YEAR($P747))*12+MONTH(Settings!$B$3)-MONTH($P747)+1),$T747)/$T747,2)),0))</f>
        <v/>
      </c>
      <c r="AD747" s="21">
        <f>IF($Q747="","",$Q747-N($AC747))</f>
        <v/>
      </c>
    </row>
    <row r="748">
      <c r="P748" s="18" t="n"/>
      <c r="Q748" s="19" t="n"/>
      <c r="S748" s="19" t="n"/>
      <c r="T748" s="20" t="n"/>
      <c r="Z748" s="18" t="n"/>
      <c r="AA748" s="18" t="n"/>
      <c r="AC748" s="21">
        <f>IF(OR($Q748="",$P748=""),"",IF($U748="Straight-line",IF(N($T748)&lt;=0,0,ROUND(($Q748-N($S748))*MIN(IF($P748&gt;Settings!$B$3,0,(YEAR(Settings!$B$3)-YEAR($P748))*12+MONTH(Settings!$B$3)-MONTH($P748)+1),$T748)/$T748,2)),0))</f>
        <v/>
      </c>
      <c r="AD748" s="21">
        <f>IF($Q748="","",$Q748-N($AC748))</f>
        <v/>
      </c>
    </row>
    <row r="749">
      <c r="P749" s="18" t="n"/>
      <c r="Q749" s="19" t="n"/>
      <c r="S749" s="19" t="n"/>
      <c r="T749" s="20" t="n"/>
      <c r="Z749" s="18" t="n"/>
      <c r="AA749" s="18" t="n"/>
      <c r="AC749" s="21">
        <f>IF(OR($Q749="",$P749=""),"",IF($U749="Straight-line",IF(N($T749)&lt;=0,0,ROUND(($Q749-N($S749))*MIN(IF($P749&gt;Settings!$B$3,0,(YEAR(Settings!$B$3)-YEAR($P749))*12+MONTH(Settings!$B$3)-MONTH($P749)+1),$T749)/$T749,2)),0))</f>
        <v/>
      </c>
      <c r="AD749" s="21">
        <f>IF($Q749="","",$Q749-N($AC749))</f>
        <v/>
      </c>
    </row>
    <row r="750">
      <c r="P750" s="18" t="n"/>
      <c r="Q750" s="19" t="n"/>
      <c r="S750" s="19" t="n"/>
      <c r="T750" s="20" t="n"/>
      <c r="Z750" s="18" t="n"/>
      <c r="AA750" s="18" t="n"/>
      <c r="AC750" s="21">
        <f>IF(OR($Q750="",$P750=""),"",IF($U750="Straight-line",IF(N($T750)&lt;=0,0,ROUND(($Q750-N($S750))*MIN(IF($P750&gt;Settings!$B$3,0,(YEAR(Settings!$B$3)-YEAR($P750))*12+MONTH(Settings!$B$3)-MONTH($P750)+1),$T750)/$T750,2)),0))</f>
        <v/>
      </c>
      <c r="AD750" s="21">
        <f>IF($Q750="","",$Q750-N($AC750))</f>
        <v/>
      </c>
    </row>
    <row r="751">
      <c r="P751" s="18" t="n"/>
      <c r="Q751" s="19" t="n"/>
      <c r="S751" s="19" t="n"/>
      <c r="T751" s="20" t="n"/>
      <c r="Z751" s="18" t="n"/>
      <c r="AA751" s="18" t="n"/>
      <c r="AC751" s="21">
        <f>IF(OR($Q751="",$P751=""),"",IF($U751="Straight-line",IF(N($T751)&lt;=0,0,ROUND(($Q751-N($S751))*MIN(IF($P751&gt;Settings!$B$3,0,(YEAR(Settings!$B$3)-YEAR($P751))*12+MONTH(Settings!$B$3)-MONTH($P751)+1),$T751)/$T751,2)),0))</f>
        <v/>
      </c>
      <c r="AD751" s="21">
        <f>IF($Q751="","",$Q751-N($AC751))</f>
        <v/>
      </c>
    </row>
    <row r="752">
      <c r="P752" s="18" t="n"/>
      <c r="Q752" s="19" t="n"/>
      <c r="S752" s="19" t="n"/>
      <c r="T752" s="20" t="n"/>
      <c r="Z752" s="18" t="n"/>
      <c r="AA752" s="18" t="n"/>
      <c r="AC752" s="21">
        <f>IF(OR($Q752="",$P752=""),"",IF($U752="Straight-line",IF(N($T752)&lt;=0,0,ROUND(($Q752-N($S752))*MIN(IF($P752&gt;Settings!$B$3,0,(YEAR(Settings!$B$3)-YEAR($P752))*12+MONTH(Settings!$B$3)-MONTH($P752)+1),$T752)/$T752,2)),0))</f>
        <v/>
      </c>
      <c r="AD752" s="21">
        <f>IF($Q752="","",$Q752-N($AC752))</f>
        <v/>
      </c>
    </row>
    <row r="753">
      <c r="P753" s="18" t="n"/>
      <c r="Q753" s="19" t="n"/>
      <c r="S753" s="19" t="n"/>
      <c r="T753" s="20" t="n"/>
      <c r="Z753" s="18" t="n"/>
      <c r="AA753" s="18" t="n"/>
      <c r="AC753" s="21">
        <f>IF(OR($Q753="",$P753=""),"",IF($U753="Straight-line",IF(N($T753)&lt;=0,0,ROUND(($Q753-N($S753))*MIN(IF($P753&gt;Settings!$B$3,0,(YEAR(Settings!$B$3)-YEAR($P753))*12+MONTH(Settings!$B$3)-MONTH($P753)+1),$T753)/$T753,2)),0))</f>
        <v/>
      </c>
      <c r="AD753" s="21">
        <f>IF($Q753="","",$Q753-N($AC753))</f>
        <v/>
      </c>
    </row>
    <row r="754">
      <c r="P754" s="18" t="n"/>
      <c r="Q754" s="19" t="n"/>
      <c r="S754" s="19" t="n"/>
      <c r="T754" s="20" t="n"/>
      <c r="Z754" s="18" t="n"/>
      <c r="AA754" s="18" t="n"/>
      <c r="AC754" s="21">
        <f>IF(OR($Q754="",$P754=""),"",IF($U754="Straight-line",IF(N($T754)&lt;=0,0,ROUND(($Q754-N($S754))*MIN(IF($P754&gt;Settings!$B$3,0,(YEAR(Settings!$B$3)-YEAR($P754))*12+MONTH(Settings!$B$3)-MONTH($P754)+1),$T754)/$T754,2)),0))</f>
        <v/>
      </c>
      <c r="AD754" s="21">
        <f>IF($Q754="","",$Q754-N($AC754))</f>
        <v/>
      </c>
    </row>
    <row r="755">
      <c r="P755" s="18" t="n"/>
      <c r="Q755" s="19" t="n"/>
      <c r="S755" s="19" t="n"/>
      <c r="T755" s="20" t="n"/>
      <c r="Z755" s="18" t="n"/>
      <c r="AA755" s="18" t="n"/>
      <c r="AC755" s="21">
        <f>IF(OR($Q755="",$P755=""),"",IF($U755="Straight-line",IF(N($T755)&lt;=0,0,ROUND(($Q755-N($S755))*MIN(IF($P755&gt;Settings!$B$3,0,(YEAR(Settings!$B$3)-YEAR($P755))*12+MONTH(Settings!$B$3)-MONTH($P755)+1),$T755)/$T755,2)),0))</f>
        <v/>
      </c>
      <c r="AD755" s="21">
        <f>IF($Q755="","",$Q755-N($AC755))</f>
        <v/>
      </c>
    </row>
    <row r="756">
      <c r="P756" s="18" t="n"/>
      <c r="Q756" s="19" t="n"/>
      <c r="S756" s="19" t="n"/>
      <c r="T756" s="20" t="n"/>
      <c r="Z756" s="18" t="n"/>
      <c r="AA756" s="18" t="n"/>
      <c r="AC756" s="21">
        <f>IF(OR($Q756="",$P756=""),"",IF($U756="Straight-line",IF(N($T756)&lt;=0,0,ROUND(($Q756-N($S756))*MIN(IF($P756&gt;Settings!$B$3,0,(YEAR(Settings!$B$3)-YEAR($P756))*12+MONTH(Settings!$B$3)-MONTH($P756)+1),$T756)/$T756,2)),0))</f>
        <v/>
      </c>
      <c r="AD756" s="21">
        <f>IF($Q756="","",$Q756-N($AC756))</f>
        <v/>
      </c>
    </row>
    <row r="757">
      <c r="P757" s="18" t="n"/>
      <c r="Q757" s="19" t="n"/>
      <c r="S757" s="19" t="n"/>
      <c r="T757" s="20" t="n"/>
      <c r="Z757" s="18" t="n"/>
      <c r="AA757" s="18" t="n"/>
      <c r="AC757" s="21">
        <f>IF(OR($Q757="",$P757=""),"",IF($U757="Straight-line",IF(N($T757)&lt;=0,0,ROUND(($Q757-N($S757))*MIN(IF($P757&gt;Settings!$B$3,0,(YEAR(Settings!$B$3)-YEAR($P757))*12+MONTH(Settings!$B$3)-MONTH($P757)+1),$T757)/$T757,2)),0))</f>
        <v/>
      </c>
      <c r="AD757" s="21">
        <f>IF($Q757="","",$Q757-N($AC757))</f>
        <v/>
      </c>
    </row>
    <row r="758">
      <c r="P758" s="18" t="n"/>
      <c r="Q758" s="19" t="n"/>
      <c r="S758" s="19" t="n"/>
      <c r="T758" s="20" t="n"/>
      <c r="Z758" s="18" t="n"/>
      <c r="AA758" s="18" t="n"/>
      <c r="AC758" s="21">
        <f>IF(OR($Q758="",$P758=""),"",IF($U758="Straight-line",IF(N($T758)&lt;=0,0,ROUND(($Q758-N($S758))*MIN(IF($P758&gt;Settings!$B$3,0,(YEAR(Settings!$B$3)-YEAR($P758))*12+MONTH(Settings!$B$3)-MONTH($P758)+1),$T758)/$T758,2)),0))</f>
        <v/>
      </c>
      <c r="AD758" s="21">
        <f>IF($Q758="","",$Q758-N($AC758))</f>
        <v/>
      </c>
    </row>
    <row r="759">
      <c r="P759" s="18" t="n"/>
      <c r="Q759" s="19" t="n"/>
      <c r="S759" s="19" t="n"/>
      <c r="T759" s="20" t="n"/>
      <c r="Z759" s="18" t="n"/>
      <c r="AA759" s="18" t="n"/>
      <c r="AC759" s="21">
        <f>IF(OR($Q759="",$P759=""),"",IF($U759="Straight-line",IF(N($T759)&lt;=0,0,ROUND(($Q759-N($S759))*MIN(IF($P759&gt;Settings!$B$3,0,(YEAR(Settings!$B$3)-YEAR($P759))*12+MONTH(Settings!$B$3)-MONTH($P759)+1),$T759)/$T759,2)),0))</f>
        <v/>
      </c>
      <c r="AD759" s="21">
        <f>IF($Q759="","",$Q759-N($AC759))</f>
        <v/>
      </c>
    </row>
    <row r="760">
      <c r="P760" s="18" t="n"/>
      <c r="Q760" s="19" t="n"/>
      <c r="S760" s="19" t="n"/>
      <c r="T760" s="20" t="n"/>
      <c r="Z760" s="18" t="n"/>
      <c r="AA760" s="18" t="n"/>
      <c r="AC760" s="21">
        <f>IF(OR($Q760="",$P760=""),"",IF($U760="Straight-line",IF(N($T760)&lt;=0,0,ROUND(($Q760-N($S760))*MIN(IF($P760&gt;Settings!$B$3,0,(YEAR(Settings!$B$3)-YEAR($P760))*12+MONTH(Settings!$B$3)-MONTH($P760)+1),$T760)/$T760,2)),0))</f>
        <v/>
      </c>
      <c r="AD760" s="21">
        <f>IF($Q760="","",$Q760-N($AC760))</f>
        <v/>
      </c>
    </row>
    <row r="761">
      <c r="P761" s="18" t="n"/>
      <c r="Q761" s="19" t="n"/>
      <c r="S761" s="19" t="n"/>
      <c r="T761" s="20" t="n"/>
      <c r="Z761" s="18" t="n"/>
      <c r="AA761" s="18" t="n"/>
      <c r="AC761" s="21">
        <f>IF(OR($Q761="",$P761=""),"",IF($U761="Straight-line",IF(N($T761)&lt;=0,0,ROUND(($Q761-N($S761))*MIN(IF($P761&gt;Settings!$B$3,0,(YEAR(Settings!$B$3)-YEAR($P761))*12+MONTH(Settings!$B$3)-MONTH($P761)+1),$T761)/$T761,2)),0))</f>
        <v/>
      </c>
      <c r="AD761" s="21">
        <f>IF($Q761="","",$Q761-N($AC761))</f>
        <v/>
      </c>
    </row>
    <row r="762">
      <c r="P762" s="18" t="n"/>
      <c r="Q762" s="19" t="n"/>
      <c r="S762" s="19" t="n"/>
      <c r="T762" s="20" t="n"/>
      <c r="Z762" s="18" t="n"/>
      <c r="AA762" s="18" t="n"/>
      <c r="AC762" s="21">
        <f>IF(OR($Q762="",$P762=""),"",IF($U762="Straight-line",IF(N($T762)&lt;=0,0,ROUND(($Q762-N($S762))*MIN(IF($P762&gt;Settings!$B$3,0,(YEAR(Settings!$B$3)-YEAR($P762))*12+MONTH(Settings!$B$3)-MONTH($P762)+1),$T762)/$T762,2)),0))</f>
        <v/>
      </c>
      <c r="AD762" s="21">
        <f>IF($Q762="","",$Q762-N($AC762))</f>
        <v/>
      </c>
    </row>
    <row r="763">
      <c r="P763" s="18" t="n"/>
      <c r="Q763" s="19" t="n"/>
      <c r="S763" s="19" t="n"/>
      <c r="T763" s="20" t="n"/>
      <c r="Z763" s="18" t="n"/>
      <c r="AA763" s="18" t="n"/>
      <c r="AC763" s="21">
        <f>IF(OR($Q763="",$P763=""),"",IF($U763="Straight-line",IF(N($T763)&lt;=0,0,ROUND(($Q763-N($S763))*MIN(IF($P763&gt;Settings!$B$3,0,(YEAR(Settings!$B$3)-YEAR($P763))*12+MONTH(Settings!$B$3)-MONTH($P763)+1),$T763)/$T763,2)),0))</f>
        <v/>
      </c>
      <c r="AD763" s="21">
        <f>IF($Q763="","",$Q763-N($AC763))</f>
        <v/>
      </c>
    </row>
    <row r="764">
      <c r="P764" s="18" t="n"/>
      <c r="Q764" s="19" t="n"/>
      <c r="S764" s="19" t="n"/>
      <c r="T764" s="20" t="n"/>
      <c r="Z764" s="18" t="n"/>
      <c r="AA764" s="18" t="n"/>
      <c r="AC764" s="21">
        <f>IF(OR($Q764="",$P764=""),"",IF($U764="Straight-line",IF(N($T764)&lt;=0,0,ROUND(($Q764-N($S764))*MIN(IF($P764&gt;Settings!$B$3,0,(YEAR(Settings!$B$3)-YEAR($P764))*12+MONTH(Settings!$B$3)-MONTH($P764)+1),$T764)/$T764,2)),0))</f>
        <v/>
      </c>
      <c r="AD764" s="21">
        <f>IF($Q764="","",$Q764-N($AC764))</f>
        <v/>
      </c>
    </row>
    <row r="765">
      <c r="P765" s="18" t="n"/>
      <c r="Q765" s="19" t="n"/>
      <c r="S765" s="19" t="n"/>
      <c r="T765" s="20" t="n"/>
      <c r="Z765" s="18" t="n"/>
      <c r="AA765" s="18" t="n"/>
      <c r="AC765" s="21">
        <f>IF(OR($Q765="",$P765=""),"",IF($U765="Straight-line",IF(N($T765)&lt;=0,0,ROUND(($Q765-N($S765))*MIN(IF($P765&gt;Settings!$B$3,0,(YEAR(Settings!$B$3)-YEAR($P765))*12+MONTH(Settings!$B$3)-MONTH($P765)+1),$T765)/$T765,2)),0))</f>
        <v/>
      </c>
      <c r="AD765" s="21">
        <f>IF($Q765="","",$Q765-N($AC765))</f>
        <v/>
      </c>
    </row>
    <row r="766">
      <c r="P766" s="18" t="n"/>
      <c r="Q766" s="19" t="n"/>
      <c r="S766" s="19" t="n"/>
      <c r="T766" s="20" t="n"/>
      <c r="Z766" s="18" t="n"/>
      <c r="AA766" s="18" t="n"/>
      <c r="AC766" s="21">
        <f>IF(OR($Q766="",$P766=""),"",IF($U766="Straight-line",IF(N($T766)&lt;=0,0,ROUND(($Q766-N($S766))*MIN(IF($P766&gt;Settings!$B$3,0,(YEAR(Settings!$B$3)-YEAR($P766))*12+MONTH(Settings!$B$3)-MONTH($P766)+1),$T766)/$T766,2)),0))</f>
        <v/>
      </c>
      <c r="AD766" s="21">
        <f>IF($Q766="","",$Q766-N($AC766))</f>
        <v/>
      </c>
    </row>
    <row r="767">
      <c r="P767" s="18" t="n"/>
      <c r="Q767" s="19" t="n"/>
      <c r="S767" s="19" t="n"/>
      <c r="T767" s="20" t="n"/>
      <c r="Z767" s="18" t="n"/>
      <c r="AA767" s="18" t="n"/>
      <c r="AC767" s="21">
        <f>IF(OR($Q767="",$P767=""),"",IF($U767="Straight-line",IF(N($T767)&lt;=0,0,ROUND(($Q767-N($S767))*MIN(IF($P767&gt;Settings!$B$3,0,(YEAR(Settings!$B$3)-YEAR($P767))*12+MONTH(Settings!$B$3)-MONTH($P767)+1),$T767)/$T767,2)),0))</f>
        <v/>
      </c>
      <c r="AD767" s="21">
        <f>IF($Q767="","",$Q767-N($AC767))</f>
        <v/>
      </c>
    </row>
    <row r="768">
      <c r="P768" s="18" t="n"/>
      <c r="Q768" s="19" t="n"/>
      <c r="S768" s="19" t="n"/>
      <c r="T768" s="20" t="n"/>
      <c r="Z768" s="18" t="n"/>
      <c r="AA768" s="18" t="n"/>
      <c r="AC768" s="21">
        <f>IF(OR($Q768="",$P768=""),"",IF($U768="Straight-line",IF(N($T768)&lt;=0,0,ROUND(($Q768-N($S768))*MIN(IF($P768&gt;Settings!$B$3,0,(YEAR(Settings!$B$3)-YEAR($P768))*12+MONTH(Settings!$B$3)-MONTH($P768)+1),$T768)/$T768,2)),0))</f>
        <v/>
      </c>
      <c r="AD768" s="21">
        <f>IF($Q768="","",$Q768-N($AC768))</f>
        <v/>
      </c>
    </row>
    <row r="769">
      <c r="P769" s="18" t="n"/>
      <c r="Q769" s="19" t="n"/>
      <c r="S769" s="19" t="n"/>
      <c r="T769" s="20" t="n"/>
      <c r="Z769" s="18" t="n"/>
      <c r="AA769" s="18" t="n"/>
      <c r="AC769" s="21">
        <f>IF(OR($Q769="",$P769=""),"",IF($U769="Straight-line",IF(N($T769)&lt;=0,0,ROUND(($Q769-N($S769))*MIN(IF($P769&gt;Settings!$B$3,0,(YEAR(Settings!$B$3)-YEAR($P769))*12+MONTH(Settings!$B$3)-MONTH($P769)+1),$T769)/$T769,2)),0))</f>
        <v/>
      </c>
      <c r="AD769" s="21">
        <f>IF($Q769="","",$Q769-N($AC769))</f>
        <v/>
      </c>
    </row>
    <row r="770">
      <c r="P770" s="18" t="n"/>
      <c r="Q770" s="19" t="n"/>
      <c r="S770" s="19" t="n"/>
      <c r="T770" s="20" t="n"/>
      <c r="Z770" s="18" t="n"/>
      <c r="AA770" s="18" t="n"/>
      <c r="AC770" s="21">
        <f>IF(OR($Q770="",$P770=""),"",IF($U770="Straight-line",IF(N($T770)&lt;=0,0,ROUND(($Q770-N($S770))*MIN(IF($P770&gt;Settings!$B$3,0,(YEAR(Settings!$B$3)-YEAR($P770))*12+MONTH(Settings!$B$3)-MONTH($P770)+1),$T770)/$T770,2)),0))</f>
        <v/>
      </c>
      <c r="AD770" s="21">
        <f>IF($Q770="","",$Q770-N($AC770))</f>
        <v/>
      </c>
    </row>
    <row r="771">
      <c r="P771" s="18" t="n"/>
      <c r="Q771" s="19" t="n"/>
      <c r="S771" s="19" t="n"/>
      <c r="T771" s="20" t="n"/>
      <c r="Z771" s="18" t="n"/>
      <c r="AA771" s="18" t="n"/>
      <c r="AC771" s="21">
        <f>IF(OR($Q771="",$P771=""),"",IF($U771="Straight-line",IF(N($T771)&lt;=0,0,ROUND(($Q771-N($S771))*MIN(IF($P771&gt;Settings!$B$3,0,(YEAR(Settings!$B$3)-YEAR($P771))*12+MONTH(Settings!$B$3)-MONTH($P771)+1),$T771)/$T771,2)),0))</f>
        <v/>
      </c>
      <c r="AD771" s="21">
        <f>IF($Q771="","",$Q771-N($AC771))</f>
        <v/>
      </c>
    </row>
    <row r="772">
      <c r="P772" s="18" t="n"/>
      <c r="Q772" s="19" t="n"/>
      <c r="S772" s="19" t="n"/>
      <c r="T772" s="20" t="n"/>
      <c r="Z772" s="18" t="n"/>
      <c r="AA772" s="18" t="n"/>
      <c r="AC772" s="21">
        <f>IF(OR($Q772="",$P772=""),"",IF($U772="Straight-line",IF(N($T772)&lt;=0,0,ROUND(($Q772-N($S772))*MIN(IF($P772&gt;Settings!$B$3,0,(YEAR(Settings!$B$3)-YEAR($P772))*12+MONTH(Settings!$B$3)-MONTH($P772)+1),$T772)/$T772,2)),0))</f>
        <v/>
      </c>
      <c r="AD772" s="21">
        <f>IF($Q772="","",$Q772-N($AC772))</f>
        <v/>
      </c>
    </row>
    <row r="773">
      <c r="P773" s="18" t="n"/>
      <c r="Q773" s="19" t="n"/>
      <c r="S773" s="19" t="n"/>
      <c r="T773" s="20" t="n"/>
      <c r="Z773" s="18" t="n"/>
      <c r="AA773" s="18" t="n"/>
      <c r="AC773" s="21">
        <f>IF(OR($Q773="",$P773=""),"",IF($U773="Straight-line",IF(N($T773)&lt;=0,0,ROUND(($Q773-N($S773))*MIN(IF($P773&gt;Settings!$B$3,0,(YEAR(Settings!$B$3)-YEAR($P773))*12+MONTH(Settings!$B$3)-MONTH($P773)+1),$T773)/$T773,2)),0))</f>
        <v/>
      </c>
      <c r="AD773" s="21">
        <f>IF($Q773="","",$Q773-N($AC773))</f>
        <v/>
      </c>
    </row>
    <row r="774">
      <c r="P774" s="18" t="n"/>
      <c r="Q774" s="19" t="n"/>
      <c r="S774" s="19" t="n"/>
      <c r="T774" s="20" t="n"/>
      <c r="Z774" s="18" t="n"/>
      <c r="AA774" s="18" t="n"/>
      <c r="AC774" s="21">
        <f>IF(OR($Q774="",$P774=""),"",IF($U774="Straight-line",IF(N($T774)&lt;=0,0,ROUND(($Q774-N($S774))*MIN(IF($P774&gt;Settings!$B$3,0,(YEAR(Settings!$B$3)-YEAR($P774))*12+MONTH(Settings!$B$3)-MONTH($P774)+1),$T774)/$T774,2)),0))</f>
        <v/>
      </c>
      <c r="AD774" s="21">
        <f>IF($Q774="","",$Q774-N($AC774))</f>
        <v/>
      </c>
    </row>
    <row r="775">
      <c r="P775" s="18" t="n"/>
      <c r="Q775" s="19" t="n"/>
      <c r="S775" s="19" t="n"/>
      <c r="T775" s="20" t="n"/>
      <c r="Z775" s="18" t="n"/>
      <c r="AA775" s="18" t="n"/>
      <c r="AC775" s="21">
        <f>IF(OR($Q775="",$P775=""),"",IF($U775="Straight-line",IF(N($T775)&lt;=0,0,ROUND(($Q775-N($S775))*MIN(IF($P775&gt;Settings!$B$3,0,(YEAR(Settings!$B$3)-YEAR($P775))*12+MONTH(Settings!$B$3)-MONTH($P775)+1),$T775)/$T775,2)),0))</f>
        <v/>
      </c>
      <c r="AD775" s="21">
        <f>IF($Q775="","",$Q775-N($AC775))</f>
        <v/>
      </c>
    </row>
    <row r="776">
      <c r="P776" s="18" t="n"/>
      <c r="Q776" s="19" t="n"/>
      <c r="S776" s="19" t="n"/>
      <c r="T776" s="20" t="n"/>
      <c r="Z776" s="18" t="n"/>
      <c r="AA776" s="18" t="n"/>
      <c r="AC776" s="21">
        <f>IF(OR($Q776="",$P776=""),"",IF($U776="Straight-line",IF(N($T776)&lt;=0,0,ROUND(($Q776-N($S776))*MIN(IF($P776&gt;Settings!$B$3,0,(YEAR(Settings!$B$3)-YEAR($P776))*12+MONTH(Settings!$B$3)-MONTH($P776)+1),$T776)/$T776,2)),0))</f>
        <v/>
      </c>
      <c r="AD776" s="21">
        <f>IF($Q776="","",$Q776-N($AC776))</f>
        <v/>
      </c>
    </row>
    <row r="777">
      <c r="P777" s="18" t="n"/>
      <c r="Q777" s="19" t="n"/>
      <c r="S777" s="19" t="n"/>
      <c r="T777" s="20" t="n"/>
      <c r="Z777" s="18" t="n"/>
      <c r="AA777" s="18" t="n"/>
      <c r="AC777" s="21">
        <f>IF(OR($Q777="",$P777=""),"",IF($U777="Straight-line",IF(N($T777)&lt;=0,0,ROUND(($Q777-N($S777))*MIN(IF($P777&gt;Settings!$B$3,0,(YEAR(Settings!$B$3)-YEAR($P777))*12+MONTH(Settings!$B$3)-MONTH($P777)+1),$T777)/$T777,2)),0))</f>
        <v/>
      </c>
      <c r="AD777" s="21">
        <f>IF($Q777="","",$Q777-N($AC777))</f>
        <v/>
      </c>
    </row>
    <row r="778">
      <c r="P778" s="18" t="n"/>
      <c r="Q778" s="19" t="n"/>
      <c r="S778" s="19" t="n"/>
      <c r="T778" s="20" t="n"/>
      <c r="Z778" s="18" t="n"/>
      <c r="AA778" s="18" t="n"/>
      <c r="AC778" s="21">
        <f>IF(OR($Q778="",$P778=""),"",IF($U778="Straight-line",IF(N($T778)&lt;=0,0,ROUND(($Q778-N($S778))*MIN(IF($P778&gt;Settings!$B$3,0,(YEAR(Settings!$B$3)-YEAR($P778))*12+MONTH(Settings!$B$3)-MONTH($P778)+1),$T778)/$T778,2)),0))</f>
        <v/>
      </c>
      <c r="AD778" s="21">
        <f>IF($Q778="","",$Q778-N($AC778))</f>
        <v/>
      </c>
    </row>
    <row r="779">
      <c r="P779" s="18" t="n"/>
      <c r="Q779" s="19" t="n"/>
      <c r="S779" s="19" t="n"/>
      <c r="T779" s="20" t="n"/>
      <c r="Z779" s="18" t="n"/>
      <c r="AA779" s="18" t="n"/>
      <c r="AC779" s="21">
        <f>IF(OR($Q779="",$P779=""),"",IF($U779="Straight-line",IF(N($T779)&lt;=0,0,ROUND(($Q779-N($S779))*MIN(IF($P779&gt;Settings!$B$3,0,(YEAR(Settings!$B$3)-YEAR($P779))*12+MONTH(Settings!$B$3)-MONTH($P779)+1),$T779)/$T779,2)),0))</f>
        <v/>
      </c>
      <c r="AD779" s="21">
        <f>IF($Q779="","",$Q779-N($AC779))</f>
        <v/>
      </c>
    </row>
    <row r="780">
      <c r="P780" s="18" t="n"/>
      <c r="Q780" s="19" t="n"/>
      <c r="S780" s="19" t="n"/>
      <c r="T780" s="20" t="n"/>
      <c r="Z780" s="18" t="n"/>
      <c r="AA780" s="18" t="n"/>
      <c r="AC780" s="21">
        <f>IF(OR($Q780="",$P780=""),"",IF($U780="Straight-line",IF(N($T780)&lt;=0,0,ROUND(($Q780-N($S780))*MIN(IF($P780&gt;Settings!$B$3,0,(YEAR(Settings!$B$3)-YEAR($P780))*12+MONTH(Settings!$B$3)-MONTH($P780)+1),$T780)/$T780,2)),0))</f>
        <v/>
      </c>
      <c r="AD780" s="21">
        <f>IF($Q780="","",$Q780-N($AC780))</f>
        <v/>
      </c>
    </row>
    <row r="781">
      <c r="P781" s="18" t="n"/>
      <c r="Q781" s="19" t="n"/>
      <c r="S781" s="19" t="n"/>
      <c r="T781" s="20" t="n"/>
      <c r="Z781" s="18" t="n"/>
      <c r="AA781" s="18" t="n"/>
      <c r="AC781" s="21">
        <f>IF(OR($Q781="",$P781=""),"",IF($U781="Straight-line",IF(N($T781)&lt;=0,0,ROUND(($Q781-N($S781))*MIN(IF($P781&gt;Settings!$B$3,0,(YEAR(Settings!$B$3)-YEAR($P781))*12+MONTH(Settings!$B$3)-MONTH($P781)+1),$T781)/$T781,2)),0))</f>
        <v/>
      </c>
      <c r="AD781" s="21">
        <f>IF($Q781="","",$Q781-N($AC781))</f>
        <v/>
      </c>
    </row>
    <row r="782">
      <c r="P782" s="18" t="n"/>
      <c r="Q782" s="19" t="n"/>
      <c r="S782" s="19" t="n"/>
      <c r="T782" s="20" t="n"/>
      <c r="Z782" s="18" t="n"/>
      <c r="AA782" s="18" t="n"/>
      <c r="AC782" s="21">
        <f>IF(OR($Q782="",$P782=""),"",IF($U782="Straight-line",IF(N($T782)&lt;=0,0,ROUND(($Q782-N($S782))*MIN(IF($P782&gt;Settings!$B$3,0,(YEAR(Settings!$B$3)-YEAR($P782))*12+MONTH(Settings!$B$3)-MONTH($P782)+1),$T782)/$T782,2)),0))</f>
        <v/>
      </c>
      <c r="AD782" s="21">
        <f>IF($Q782="","",$Q782-N($AC782))</f>
        <v/>
      </c>
    </row>
    <row r="783">
      <c r="P783" s="18" t="n"/>
      <c r="Q783" s="19" t="n"/>
      <c r="S783" s="19" t="n"/>
      <c r="T783" s="20" t="n"/>
      <c r="Z783" s="18" t="n"/>
      <c r="AA783" s="18" t="n"/>
      <c r="AC783" s="21">
        <f>IF(OR($Q783="",$P783=""),"",IF($U783="Straight-line",IF(N($T783)&lt;=0,0,ROUND(($Q783-N($S783))*MIN(IF($P783&gt;Settings!$B$3,0,(YEAR(Settings!$B$3)-YEAR($P783))*12+MONTH(Settings!$B$3)-MONTH($P783)+1),$T783)/$T783,2)),0))</f>
        <v/>
      </c>
      <c r="AD783" s="21">
        <f>IF($Q783="","",$Q783-N($AC783))</f>
        <v/>
      </c>
    </row>
    <row r="784">
      <c r="P784" s="18" t="n"/>
      <c r="Q784" s="19" t="n"/>
      <c r="S784" s="19" t="n"/>
      <c r="T784" s="20" t="n"/>
      <c r="Z784" s="18" t="n"/>
      <c r="AA784" s="18" t="n"/>
      <c r="AC784" s="21">
        <f>IF(OR($Q784="",$P784=""),"",IF($U784="Straight-line",IF(N($T784)&lt;=0,0,ROUND(($Q784-N($S784))*MIN(IF($P784&gt;Settings!$B$3,0,(YEAR(Settings!$B$3)-YEAR($P784))*12+MONTH(Settings!$B$3)-MONTH($P784)+1),$T784)/$T784,2)),0))</f>
        <v/>
      </c>
      <c r="AD784" s="21">
        <f>IF($Q784="","",$Q784-N($AC784))</f>
        <v/>
      </c>
    </row>
    <row r="785">
      <c r="P785" s="18" t="n"/>
      <c r="Q785" s="19" t="n"/>
      <c r="S785" s="19" t="n"/>
      <c r="T785" s="20" t="n"/>
      <c r="Z785" s="18" t="n"/>
      <c r="AA785" s="18" t="n"/>
      <c r="AC785" s="21">
        <f>IF(OR($Q785="",$P785=""),"",IF($U785="Straight-line",IF(N($T785)&lt;=0,0,ROUND(($Q785-N($S785))*MIN(IF($P785&gt;Settings!$B$3,0,(YEAR(Settings!$B$3)-YEAR($P785))*12+MONTH(Settings!$B$3)-MONTH($P785)+1),$T785)/$T785,2)),0))</f>
        <v/>
      </c>
      <c r="AD785" s="21">
        <f>IF($Q785="","",$Q785-N($AC785))</f>
        <v/>
      </c>
    </row>
    <row r="786">
      <c r="P786" s="18" t="n"/>
      <c r="Q786" s="19" t="n"/>
      <c r="S786" s="19" t="n"/>
      <c r="T786" s="20" t="n"/>
      <c r="Z786" s="18" t="n"/>
      <c r="AA786" s="18" t="n"/>
      <c r="AC786" s="21">
        <f>IF(OR($Q786="",$P786=""),"",IF($U786="Straight-line",IF(N($T786)&lt;=0,0,ROUND(($Q786-N($S786))*MIN(IF($P786&gt;Settings!$B$3,0,(YEAR(Settings!$B$3)-YEAR($P786))*12+MONTH(Settings!$B$3)-MONTH($P786)+1),$T786)/$T786,2)),0))</f>
        <v/>
      </c>
      <c r="AD786" s="21">
        <f>IF($Q786="","",$Q786-N($AC786))</f>
        <v/>
      </c>
    </row>
    <row r="787">
      <c r="P787" s="18" t="n"/>
      <c r="Q787" s="19" t="n"/>
      <c r="S787" s="19" t="n"/>
      <c r="T787" s="20" t="n"/>
      <c r="Z787" s="18" t="n"/>
      <c r="AA787" s="18" t="n"/>
      <c r="AC787" s="21">
        <f>IF(OR($Q787="",$P787=""),"",IF($U787="Straight-line",IF(N($T787)&lt;=0,0,ROUND(($Q787-N($S787))*MIN(IF($P787&gt;Settings!$B$3,0,(YEAR(Settings!$B$3)-YEAR($P787))*12+MONTH(Settings!$B$3)-MONTH($P787)+1),$T787)/$T787,2)),0))</f>
        <v/>
      </c>
      <c r="AD787" s="21">
        <f>IF($Q787="","",$Q787-N($AC787))</f>
        <v/>
      </c>
    </row>
    <row r="788">
      <c r="P788" s="18" t="n"/>
      <c r="Q788" s="19" t="n"/>
      <c r="S788" s="19" t="n"/>
      <c r="T788" s="20" t="n"/>
      <c r="Z788" s="18" t="n"/>
      <c r="AA788" s="18" t="n"/>
      <c r="AC788" s="21">
        <f>IF(OR($Q788="",$P788=""),"",IF($U788="Straight-line",IF(N($T788)&lt;=0,0,ROUND(($Q788-N($S788))*MIN(IF($P788&gt;Settings!$B$3,0,(YEAR(Settings!$B$3)-YEAR($P788))*12+MONTH(Settings!$B$3)-MONTH($P788)+1),$T788)/$T788,2)),0))</f>
        <v/>
      </c>
      <c r="AD788" s="21">
        <f>IF($Q788="","",$Q788-N($AC788))</f>
        <v/>
      </c>
    </row>
    <row r="789">
      <c r="P789" s="18" t="n"/>
      <c r="Q789" s="19" t="n"/>
      <c r="S789" s="19" t="n"/>
      <c r="T789" s="20" t="n"/>
      <c r="Z789" s="18" t="n"/>
      <c r="AA789" s="18" t="n"/>
      <c r="AC789" s="21">
        <f>IF(OR($Q789="",$P789=""),"",IF($U789="Straight-line",IF(N($T789)&lt;=0,0,ROUND(($Q789-N($S789))*MIN(IF($P789&gt;Settings!$B$3,0,(YEAR(Settings!$B$3)-YEAR($P789))*12+MONTH(Settings!$B$3)-MONTH($P789)+1),$T789)/$T789,2)),0))</f>
        <v/>
      </c>
      <c r="AD789" s="21">
        <f>IF($Q789="","",$Q789-N($AC789))</f>
        <v/>
      </c>
    </row>
    <row r="790">
      <c r="P790" s="18" t="n"/>
      <c r="Q790" s="19" t="n"/>
      <c r="S790" s="19" t="n"/>
      <c r="T790" s="20" t="n"/>
      <c r="Z790" s="18" t="n"/>
      <c r="AA790" s="18" t="n"/>
      <c r="AC790" s="21">
        <f>IF(OR($Q790="",$P790=""),"",IF($U790="Straight-line",IF(N($T790)&lt;=0,0,ROUND(($Q790-N($S790))*MIN(IF($P790&gt;Settings!$B$3,0,(YEAR(Settings!$B$3)-YEAR($P790))*12+MONTH(Settings!$B$3)-MONTH($P790)+1),$T790)/$T790,2)),0))</f>
        <v/>
      </c>
      <c r="AD790" s="21">
        <f>IF($Q790="","",$Q790-N($AC790))</f>
        <v/>
      </c>
    </row>
    <row r="791">
      <c r="P791" s="18" t="n"/>
      <c r="Q791" s="19" t="n"/>
      <c r="S791" s="19" t="n"/>
      <c r="T791" s="20" t="n"/>
      <c r="Z791" s="18" t="n"/>
      <c r="AA791" s="18" t="n"/>
      <c r="AC791" s="21">
        <f>IF(OR($Q791="",$P791=""),"",IF($U791="Straight-line",IF(N($T791)&lt;=0,0,ROUND(($Q791-N($S791))*MIN(IF($P791&gt;Settings!$B$3,0,(YEAR(Settings!$B$3)-YEAR($P791))*12+MONTH(Settings!$B$3)-MONTH($P791)+1),$T791)/$T791,2)),0))</f>
        <v/>
      </c>
      <c r="AD791" s="21">
        <f>IF($Q791="","",$Q791-N($AC791))</f>
        <v/>
      </c>
    </row>
    <row r="792">
      <c r="P792" s="18" t="n"/>
      <c r="Q792" s="19" t="n"/>
      <c r="S792" s="19" t="n"/>
      <c r="T792" s="20" t="n"/>
      <c r="Z792" s="18" t="n"/>
      <c r="AA792" s="18" t="n"/>
      <c r="AC792" s="21">
        <f>IF(OR($Q792="",$P792=""),"",IF($U792="Straight-line",IF(N($T792)&lt;=0,0,ROUND(($Q792-N($S792))*MIN(IF($P792&gt;Settings!$B$3,0,(YEAR(Settings!$B$3)-YEAR($P792))*12+MONTH(Settings!$B$3)-MONTH($P792)+1),$T792)/$T792,2)),0))</f>
        <v/>
      </c>
      <c r="AD792" s="21">
        <f>IF($Q792="","",$Q792-N($AC792))</f>
        <v/>
      </c>
    </row>
    <row r="793">
      <c r="P793" s="18" t="n"/>
      <c r="Q793" s="19" t="n"/>
      <c r="S793" s="19" t="n"/>
      <c r="T793" s="20" t="n"/>
      <c r="Z793" s="18" t="n"/>
      <c r="AA793" s="18" t="n"/>
      <c r="AC793" s="21">
        <f>IF(OR($Q793="",$P793=""),"",IF($U793="Straight-line",IF(N($T793)&lt;=0,0,ROUND(($Q793-N($S793))*MIN(IF($P793&gt;Settings!$B$3,0,(YEAR(Settings!$B$3)-YEAR($P793))*12+MONTH(Settings!$B$3)-MONTH($P793)+1),$T793)/$T793,2)),0))</f>
        <v/>
      </c>
      <c r="AD793" s="21">
        <f>IF($Q793="","",$Q793-N($AC793))</f>
        <v/>
      </c>
    </row>
    <row r="794">
      <c r="P794" s="18" t="n"/>
      <c r="Q794" s="19" t="n"/>
      <c r="S794" s="19" t="n"/>
      <c r="T794" s="20" t="n"/>
      <c r="Z794" s="18" t="n"/>
      <c r="AA794" s="18" t="n"/>
      <c r="AC794" s="21">
        <f>IF(OR($Q794="",$P794=""),"",IF($U794="Straight-line",IF(N($T794)&lt;=0,0,ROUND(($Q794-N($S794))*MIN(IF($P794&gt;Settings!$B$3,0,(YEAR(Settings!$B$3)-YEAR($P794))*12+MONTH(Settings!$B$3)-MONTH($P794)+1),$T794)/$T794,2)),0))</f>
        <v/>
      </c>
      <c r="AD794" s="21">
        <f>IF($Q794="","",$Q794-N($AC794))</f>
        <v/>
      </c>
    </row>
    <row r="795">
      <c r="P795" s="18" t="n"/>
      <c r="Q795" s="19" t="n"/>
      <c r="S795" s="19" t="n"/>
      <c r="T795" s="20" t="n"/>
      <c r="Z795" s="18" t="n"/>
      <c r="AA795" s="18" t="n"/>
      <c r="AC795" s="21">
        <f>IF(OR($Q795="",$P795=""),"",IF($U795="Straight-line",IF(N($T795)&lt;=0,0,ROUND(($Q795-N($S795))*MIN(IF($P795&gt;Settings!$B$3,0,(YEAR(Settings!$B$3)-YEAR($P795))*12+MONTH(Settings!$B$3)-MONTH($P795)+1),$T795)/$T795,2)),0))</f>
        <v/>
      </c>
      <c r="AD795" s="21">
        <f>IF($Q795="","",$Q795-N($AC795))</f>
        <v/>
      </c>
    </row>
    <row r="796">
      <c r="P796" s="18" t="n"/>
      <c r="Q796" s="19" t="n"/>
      <c r="S796" s="19" t="n"/>
      <c r="T796" s="20" t="n"/>
      <c r="Z796" s="18" t="n"/>
      <c r="AA796" s="18" t="n"/>
      <c r="AC796" s="21">
        <f>IF(OR($Q796="",$P796=""),"",IF($U796="Straight-line",IF(N($T796)&lt;=0,0,ROUND(($Q796-N($S796))*MIN(IF($P796&gt;Settings!$B$3,0,(YEAR(Settings!$B$3)-YEAR($P796))*12+MONTH(Settings!$B$3)-MONTH($P796)+1),$T796)/$T796,2)),0))</f>
        <v/>
      </c>
      <c r="AD796" s="21">
        <f>IF($Q796="","",$Q796-N($AC796))</f>
        <v/>
      </c>
    </row>
    <row r="797">
      <c r="P797" s="18" t="n"/>
      <c r="Q797" s="19" t="n"/>
      <c r="S797" s="19" t="n"/>
      <c r="T797" s="20" t="n"/>
      <c r="Z797" s="18" t="n"/>
      <c r="AA797" s="18" t="n"/>
      <c r="AC797" s="21">
        <f>IF(OR($Q797="",$P797=""),"",IF($U797="Straight-line",IF(N($T797)&lt;=0,0,ROUND(($Q797-N($S797))*MIN(IF($P797&gt;Settings!$B$3,0,(YEAR(Settings!$B$3)-YEAR($P797))*12+MONTH(Settings!$B$3)-MONTH($P797)+1),$T797)/$T797,2)),0))</f>
        <v/>
      </c>
      <c r="AD797" s="21">
        <f>IF($Q797="","",$Q797-N($AC797))</f>
        <v/>
      </c>
    </row>
    <row r="798">
      <c r="P798" s="18" t="n"/>
      <c r="Q798" s="19" t="n"/>
      <c r="S798" s="19" t="n"/>
      <c r="T798" s="20" t="n"/>
      <c r="Z798" s="18" t="n"/>
      <c r="AA798" s="18" t="n"/>
      <c r="AC798" s="21">
        <f>IF(OR($Q798="",$P798=""),"",IF($U798="Straight-line",IF(N($T798)&lt;=0,0,ROUND(($Q798-N($S798))*MIN(IF($P798&gt;Settings!$B$3,0,(YEAR(Settings!$B$3)-YEAR($P798))*12+MONTH(Settings!$B$3)-MONTH($P798)+1),$T798)/$T798,2)),0))</f>
        <v/>
      </c>
      <c r="AD798" s="21">
        <f>IF($Q798="","",$Q798-N($AC798))</f>
        <v/>
      </c>
    </row>
    <row r="799">
      <c r="P799" s="18" t="n"/>
      <c r="Q799" s="19" t="n"/>
      <c r="S799" s="19" t="n"/>
      <c r="T799" s="20" t="n"/>
      <c r="Z799" s="18" t="n"/>
      <c r="AA799" s="18" t="n"/>
      <c r="AC799" s="21">
        <f>IF(OR($Q799="",$P799=""),"",IF($U799="Straight-line",IF(N($T799)&lt;=0,0,ROUND(($Q799-N($S799))*MIN(IF($P799&gt;Settings!$B$3,0,(YEAR(Settings!$B$3)-YEAR($P799))*12+MONTH(Settings!$B$3)-MONTH($P799)+1),$T799)/$T799,2)),0))</f>
        <v/>
      </c>
      <c r="AD799" s="21">
        <f>IF($Q799="","",$Q799-N($AC799))</f>
        <v/>
      </c>
    </row>
    <row r="800">
      <c r="P800" s="18" t="n"/>
      <c r="Q800" s="19" t="n"/>
      <c r="S800" s="19" t="n"/>
      <c r="T800" s="20" t="n"/>
      <c r="Z800" s="18" t="n"/>
      <c r="AA800" s="18" t="n"/>
      <c r="AC800" s="21">
        <f>IF(OR($Q800="",$P800=""),"",IF($U800="Straight-line",IF(N($T800)&lt;=0,0,ROUND(($Q800-N($S800))*MIN(IF($P800&gt;Settings!$B$3,0,(YEAR(Settings!$B$3)-YEAR($P800))*12+MONTH(Settings!$B$3)-MONTH($P800)+1),$T800)/$T800,2)),0))</f>
        <v/>
      </c>
      <c r="AD800" s="21">
        <f>IF($Q800="","",$Q800-N($AC800))</f>
        <v/>
      </c>
    </row>
    <row r="801">
      <c r="P801" s="18" t="n"/>
      <c r="Q801" s="19" t="n"/>
      <c r="S801" s="19" t="n"/>
      <c r="T801" s="20" t="n"/>
      <c r="Z801" s="18" t="n"/>
      <c r="AA801" s="18" t="n"/>
      <c r="AC801" s="21">
        <f>IF(OR($Q801="",$P801=""),"",IF($U801="Straight-line",IF(N($T801)&lt;=0,0,ROUND(($Q801-N($S801))*MIN(IF($P801&gt;Settings!$B$3,0,(YEAR(Settings!$B$3)-YEAR($P801))*12+MONTH(Settings!$B$3)-MONTH($P801)+1),$T801)/$T801,2)),0))</f>
        <v/>
      </c>
      <c r="AD801" s="21">
        <f>IF($Q801="","",$Q801-N($AC801))</f>
        <v/>
      </c>
    </row>
    <row r="802">
      <c r="P802" s="18" t="n"/>
      <c r="Q802" s="19" t="n"/>
      <c r="S802" s="19" t="n"/>
      <c r="T802" s="20" t="n"/>
      <c r="Z802" s="18" t="n"/>
      <c r="AA802" s="18" t="n"/>
      <c r="AC802" s="21">
        <f>IF(OR($Q802="",$P802=""),"",IF($U802="Straight-line",IF(N($T802)&lt;=0,0,ROUND(($Q802-N($S802))*MIN(IF($P802&gt;Settings!$B$3,0,(YEAR(Settings!$B$3)-YEAR($P802))*12+MONTH(Settings!$B$3)-MONTH($P802)+1),$T802)/$T802,2)),0))</f>
        <v/>
      </c>
      <c r="AD802" s="21">
        <f>IF($Q802="","",$Q802-N($AC802))</f>
        <v/>
      </c>
    </row>
    <row r="803">
      <c r="P803" s="18" t="n"/>
      <c r="Q803" s="19" t="n"/>
      <c r="S803" s="19" t="n"/>
      <c r="T803" s="20" t="n"/>
      <c r="Z803" s="18" t="n"/>
      <c r="AA803" s="18" t="n"/>
      <c r="AC803" s="21">
        <f>IF(OR($Q803="",$P803=""),"",IF($U803="Straight-line",IF(N($T803)&lt;=0,0,ROUND(($Q803-N($S803))*MIN(IF($P803&gt;Settings!$B$3,0,(YEAR(Settings!$B$3)-YEAR($P803))*12+MONTH(Settings!$B$3)-MONTH($P803)+1),$T803)/$T803,2)),0))</f>
        <v/>
      </c>
      <c r="AD803" s="21">
        <f>IF($Q803="","",$Q803-N($AC803))</f>
        <v/>
      </c>
    </row>
    <row r="804">
      <c r="P804" s="18" t="n"/>
      <c r="Q804" s="19" t="n"/>
      <c r="S804" s="19" t="n"/>
      <c r="T804" s="20" t="n"/>
      <c r="Z804" s="18" t="n"/>
      <c r="AA804" s="18" t="n"/>
      <c r="AC804" s="21">
        <f>IF(OR($Q804="",$P804=""),"",IF($U804="Straight-line",IF(N($T804)&lt;=0,0,ROUND(($Q804-N($S804))*MIN(IF($P804&gt;Settings!$B$3,0,(YEAR(Settings!$B$3)-YEAR($P804))*12+MONTH(Settings!$B$3)-MONTH($P804)+1),$T804)/$T804,2)),0))</f>
        <v/>
      </c>
      <c r="AD804" s="21">
        <f>IF($Q804="","",$Q804-N($AC804))</f>
        <v/>
      </c>
    </row>
    <row r="805">
      <c r="P805" s="18" t="n"/>
      <c r="Q805" s="19" t="n"/>
      <c r="S805" s="19" t="n"/>
      <c r="T805" s="20" t="n"/>
      <c r="Z805" s="18" t="n"/>
      <c r="AA805" s="18" t="n"/>
      <c r="AC805" s="21">
        <f>IF(OR($Q805="",$P805=""),"",IF($U805="Straight-line",IF(N($T805)&lt;=0,0,ROUND(($Q805-N($S805))*MIN(IF($P805&gt;Settings!$B$3,0,(YEAR(Settings!$B$3)-YEAR($P805))*12+MONTH(Settings!$B$3)-MONTH($P805)+1),$T805)/$T805,2)),0))</f>
        <v/>
      </c>
      <c r="AD805" s="21">
        <f>IF($Q805="","",$Q805-N($AC805))</f>
        <v/>
      </c>
    </row>
    <row r="806">
      <c r="P806" s="18" t="n"/>
      <c r="Q806" s="19" t="n"/>
      <c r="S806" s="19" t="n"/>
      <c r="T806" s="20" t="n"/>
      <c r="Z806" s="18" t="n"/>
      <c r="AA806" s="18" t="n"/>
      <c r="AC806" s="21">
        <f>IF(OR($Q806="",$P806=""),"",IF($U806="Straight-line",IF(N($T806)&lt;=0,0,ROUND(($Q806-N($S806))*MIN(IF($P806&gt;Settings!$B$3,0,(YEAR(Settings!$B$3)-YEAR($P806))*12+MONTH(Settings!$B$3)-MONTH($P806)+1),$T806)/$T806,2)),0))</f>
        <v/>
      </c>
      <c r="AD806" s="21">
        <f>IF($Q806="","",$Q806-N($AC806))</f>
        <v/>
      </c>
    </row>
    <row r="807">
      <c r="P807" s="18" t="n"/>
      <c r="Q807" s="19" t="n"/>
      <c r="S807" s="19" t="n"/>
      <c r="T807" s="20" t="n"/>
      <c r="Z807" s="18" t="n"/>
      <c r="AA807" s="18" t="n"/>
      <c r="AC807" s="21">
        <f>IF(OR($Q807="",$P807=""),"",IF($U807="Straight-line",IF(N($T807)&lt;=0,0,ROUND(($Q807-N($S807))*MIN(IF($P807&gt;Settings!$B$3,0,(YEAR(Settings!$B$3)-YEAR($P807))*12+MONTH(Settings!$B$3)-MONTH($P807)+1),$T807)/$T807,2)),0))</f>
        <v/>
      </c>
      <c r="AD807" s="21">
        <f>IF($Q807="","",$Q807-N($AC807))</f>
        <v/>
      </c>
    </row>
    <row r="808">
      <c r="P808" s="18" t="n"/>
      <c r="Q808" s="19" t="n"/>
      <c r="S808" s="19" t="n"/>
      <c r="T808" s="20" t="n"/>
      <c r="Z808" s="18" t="n"/>
      <c r="AA808" s="18" t="n"/>
      <c r="AC808" s="21">
        <f>IF(OR($Q808="",$P808=""),"",IF($U808="Straight-line",IF(N($T808)&lt;=0,0,ROUND(($Q808-N($S808))*MIN(IF($P808&gt;Settings!$B$3,0,(YEAR(Settings!$B$3)-YEAR($P808))*12+MONTH(Settings!$B$3)-MONTH($P808)+1),$T808)/$T808,2)),0))</f>
        <v/>
      </c>
      <c r="AD808" s="21">
        <f>IF($Q808="","",$Q808-N($AC808))</f>
        <v/>
      </c>
    </row>
    <row r="809">
      <c r="P809" s="18" t="n"/>
      <c r="Q809" s="19" t="n"/>
      <c r="S809" s="19" t="n"/>
      <c r="T809" s="20" t="n"/>
      <c r="Z809" s="18" t="n"/>
      <c r="AA809" s="18" t="n"/>
      <c r="AC809" s="21">
        <f>IF(OR($Q809="",$P809=""),"",IF($U809="Straight-line",IF(N($T809)&lt;=0,0,ROUND(($Q809-N($S809))*MIN(IF($P809&gt;Settings!$B$3,0,(YEAR(Settings!$B$3)-YEAR($P809))*12+MONTH(Settings!$B$3)-MONTH($P809)+1),$T809)/$T809,2)),0))</f>
        <v/>
      </c>
      <c r="AD809" s="21">
        <f>IF($Q809="","",$Q809-N($AC809))</f>
        <v/>
      </c>
    </row>
    <row r="810">
      <c r="P810" s="18" t="n"/>
      <c r="Q810" s="19" t="n"/>
      <c r="S810" s="19" t="n"/>
      <c r="T810" s="20" t="n"/>
      <c r="Z810" s="18" t="n"/>
      <c r="AA810" s="18" t="n"/>
      <c r="AC810" s="21">
        <f>IF(OR($Q810="",$P810=""),"",IF($U810="Straight-line",IF(N($T810)&lt;=0,0,ROUND(($Q810-N($S810))*MIN(IF($P810&gt;Settings!$B$3,0,(YEAR(Settings!$B$3)-YEAR($P810))*12+MONTH(Settings!$B$3)-MONTH($P810)+1),$T810)/$T810,2)),0))</f>
        <v/>
      </c>
      <c r="AD810" s="21">
        <f>IF($Q810="","",$Q810-N($AC810))</f>
        <v/>
      </c>
    </row>
    <row r="811">
      <c r="P811" s="18" t="n"/>
      <c r="Q811" s="19" t="n"/>
      <c r="S811" s="19" t="n"/>
      <c r="T811" s="20" t="n"/>
      <c r="Z811" s="18" t="n"/>
      <c r="AA811" s="18" t="n"/>
      <c r="AC811" s="21">
        <f>IF(OR($Q811="",$P811=""),"",IF($U811="Straight-line",IF(N($T811)&lt;=0,0,ROUND(($Q811-N($S811))*MIN(IF($P811&gt;Settings!$B$3,0,(YEAR(Settings!$B$3)-YEAR($P811))*12+MONTH(Settings!$B$3)-MONTH($P811)+1),$T811)/$T811,2)),0))</f>
        <v/>
      </c>
      <c r="AD811" s="21">
        <f>IF($Q811="","",$Q811-N($AC811))</f>
        <v/>
      </c>
    </row>
    <row r="812">
      <c r="P812" s="18" t="n"/>
      <c r="Q812" s="19" t="n"/>
      <c r="S812" s="19" t="n"/>
      <c r="T812" s="20" t="n"/>
      <c r="Z812" s="18" t="n"/>
      <c r="AA812" s="18" t="n"/>
      <c r="AC812" s="21">
        <f>IF(OR($Q812="",$P812=""),"",IF($U812="Straight-line",IF(N($T812)&lt;=0,0,ROUND(($Q812-N($S812))*MIN(IF($P812&gt;Settings!$B$3,0,(YEAR(Settings!$B$3)-YEAR($P812))*12+MONTH(Settings!$B$3)-MONTH($P812)+1),$T812)/$T812,2)),0))</f>
        <v/>
      </c>
      <c r="AD812" s="21">
        <f>IF($Q812="","",$Q812-N($AC812))</f>
        <v/>
      </c>
    </row>
    <row r="813">
      <c r="P813" s="18" t="n"/>
      <c r="Q813" s="19" t="n"/>
      <c r="S813" s="19" t="n"/>
      <c r="T813" s="20" t="n"/>
      <c r="Z813" s="18" t="n"/>
      <c r="AA813" s="18" t="n"/>
      <c r="AC813" s="21">
        <f>IF(OR($Q813="",$P813=""),"",IF($U813="Straight-line",IF(N($T813)&lt;=0,0,ROUND(($Q813-N($S813))*MIN(IF($P813&gt;Settings!$B$3,0,(YEAR(Settings!$B$3)-YEAR($P813))*12+MONTH(Settings!$B$3)-MONTH($P813)+1),$T813)/$T813,2)),0))</f>
        <v/>
      </c>
      <c r="AD813" s="21">
        <f>IF($Q813="","",$Q813-N($AC813))</f>
        <v/>
      </c>
    </row>
    <row r="814">
      <c r="P814" s="18" t="n"/>
      <c r="Q814" s="19" t="n"/>
      <c r="S814" s="19" t="n"/>
      <c r="T814" s="20" t="n"/>
      <c r="Z814" s="18" t="n"/>
      <c r="AA814" s="18" t="n"/>
      <c r="AC814" s="21">
        <f>IF(OR($Q814="",$P814=""),"",IF($U814="Straight-line",IF(N($T814)&lt;=0,0,ROUND(($Q814-N($S814))*MIN(IF($P814&gt;Settings!$B$3,0,(YEAR(Settings!$B$3)-YEAR($P814))*12+MONTH(Settings!$B$3)-MONTH($P814)+1),$T814)/$T814,2)),0))</f>
        <v/>
      </c>
      <c r="AD814" s="21">
        <f>IF($Q814="","",$Q814-N($AC814))</f>
        <v/>
      </c>
    </row>
    <row r="815">
      <c r="P815" s="18" t="n"/>
      <c r="Q815" s="19" t="n"/>
      <c r="S815" s="19" t="n"/>
      <c r="T815" s="20" t="n"/>
      <c r="Z815" s="18" t="n"/>
      <c r="AA815" s="18" t="n"/>
      <c r="AC815" s="21">
        <f>IF(OR($Q815="",$P815=""),"",IF($U815="Straight-line",IF(N($T815)&lt;=0,0,ROUND(($Q815-N($S815))*MIN(IF($P815&gt;Settings!$B$3,0,(YEAR(Settings!$B$3)-YEAR($P815))*12+MONTH(Settings!$B$3)-MONTH($P815)+1),$T815)/$T815,2)),0))</f>
        <v/>
      </c>
      <c r="AD815" s="21">
        <f>IF($Q815="","",$Q815-N($AC815))</f>
        <v/>
      </c>
    </row>
    <row r="816">
      <c r="P816" s="18" t="n"/>
      <c r="Q816" s="19" t="n"/>
      <c r="S816" s="19" t="n"/>
      <c r="T816" s="20" t="n"/>
      <c r="Z816" s="18" t="n"/>
      <c r="AA816" s="18" t="n"/>
      <c r="AC816" s="21">
        <f>IF(OR($Q816="",$P816=""),"",IF($U816="Straight-line",IF(N($T816)&lt;=0,0,ROUND(($Q816-N($S816))*MIN(IF($P816&gt;Settings!$B$3,0,(YEAR(Settings!$B$3)-YEAR($P816))*12+MONTH(Settings!$B$3)-MONTH($P816)+1),$T816)/$T816,2)),0))</f>
        <v/>
      </c>
      <c r="AD816" s="21">
        <f>IF($Q816="","",$Q816-N($AC816))</f>
        <v/>
      </c>
    </row>
    <row r="817">
      <c r="P817" s="18" t="n"/>
      <c r="Q817" s="19" t="n"/>
      <c r="S817" s="19" t="n"/>
      <c r="T817" s="20" t="n"/>
      <c r="Z817" s="18" t="n"/>
      <c r="AA817" s="18" t="n"/>
      <c r="AC817" s="21">
        <f>IF(OR($Q817="",$P817=""),"",IF($U817="Straight-line",IF(N($T817)&lt;=0,0,ROUND(($Q817-N($S817))*MIN(IF($P817&gt;Settings!$B$3,0,(YEAR(Settings!$B$3)-YEAR($P817))*12+MONTH(Settings!$B$3)-MONTH($P817)+1),$T817)/$T817,2)),0))</f>
        <v/>
      </c>
      <c r="AD817" s="21">
        <f>IF($Q817="","",$Q817-N($AC817))</f>
        <v/>
      </c>
    </row>
    <row r="818">
      <c r="P818" s="18" t="n"/>
      <c r="Q818" s="19" t="n"/>
      <c r="S818" s="19" t="n"/>
      <c r="T818" s="20" t="n"/>
      <c r="Z818" s="18" t="n"/>
      <c r="AA818" s="18" t="n"/>
      <c r="AC818" s="21">
        <f>IF(OR($Q818="",$P818=""),"",IF($U818="Straight-line",IF(N($T818)&lt;=0,0,ROUND(($Q818-N($S818))*MIN(IF($P818&gt;Settings!$B$3,0,(YEAR(Settings!$B$3)-YEAR($P818))*12+MONTH(Settings!$B$3)-MONTH($P818)+1),$T818)/$T818,2)),0))</f>
        <v/>
      </c>
      <c r="AD818" s="21">
        <f>IF($Q818="","",$Q818-N($AC818))</f>
        <v/>
      </c>
    </row>
    <row r="819">
      <c r="P819" s="18" t="n"/>
      <c r="Q819" s="19" t="n"/>
      <c r="S819" s="19" t="n"/>
      <c r="T819" s="20" t="n"/>
      <c r="Z819" s="18" t="n"/>
      <c r="AA819" s="18" t="n"/>
      <c r="AC819" s="21">
        <f>IF(OR($Q819="",$P819=""),"",IF($U819="Straight-line",IF(N($T819)&lt;=0,0,ROUND(($Q819-N($S819))*MIN(IF($P819&gt;Settings!$B$3,0,(YEAR(Settings!$B$3)-YEAR($P819))*12+MONTH(Settings!$B$3)-MONTH($P819)+1),$T819)/$T819,2)),0))</f>
        <v/>
      </c>
      <c r="AD819" s="21">
        <f>IF($Q819="","",$Q819-N($AC819))</f>
        <v/>
      </c>
    </row>
    <row r="820">
      <c r="P820" s="18" t="n"/>
      <c r="Q820" s="19" t="n"/>
      <c r="S820" s="19" t="n"/>
      <c r="T820" s="20" t="n"/>
      <c r="Z820" s="18" t="n"/>
      <c r="AA820" s="18" t="n"/>
      <c r="AC820" s="21">
        <f>IF(OR($Q820="",$P820=""),"",IF($U820="Straight-line",IF(N($T820)&lt;=0,0,ROUND(($Q820-N($S820))*MIN(IF($P820&gt;Settings!$B$3,0,(YEAR(Settings!$B$3)-YEAR($P820))*12+MONTH(Settings!$B$3)-MONTH($P820)+1),$T820)/$T820,2)),0))</f>
        <v/>
      </c>
      <c r="AD820" s="21">
        <f>IF($Q820="","",$Q820-N($AC820))</f>
        <v/>
      </c>
    </row>
    <row r="821">
      <c r="P821" s="18" t="n"/>
      <c r="Q821" s="19" t="n"/>
      <c r="S821" s="19" t="n"/>
      <c r="T821" s="20" t="n"/>
      <c r="Z821" s="18" t="n"/>
      <c r="AA821" s="18" t="n"/>
      <c r="AC821" s="21">
        <f>IF(OR($Q821="",$P821=""),"",IF($U821="Straight-line",IF(N($T821)&lt;=0,0,ROUND(($Q821-N($S821))*MIN(IF($P821&gt;Settings!$B$3,0,(YEAR(Settings!$B$3)-YEAR($P821))*12+MONTH(Settings!$B$3)-MONTH($P821)+1),$T821)/$T821,2)),0))</f>
        <v/>
      </c>
      <c r="AD821" s="21">
        <f>IF($Q821="","",$Q821-N($AC821))</f>
        <v/>
      </c>
    </row>
    <row r="822">
      <c r="P822" s="18" t="n"/>
      <c r="Q822" s="19" t="n"/>
      <c r="S822" s="19" t="n"/>
      <c r="T822" s="20" t="n"/>
      <c r="Z822" s="18" t="n"/>
      <c r="AA822" s="18" t="n"/>
      <c r="AC822" s="21">
        <f>IF(OR($Q822="",$P822=""),"",IF($U822="Straight-line",IF(N($T822)&lt;=0,0,ROUND(($Q822-N($S822))*MIN(IF($P822&gt;Settings!$B$3,0,(YEAR(Settings!$B$3)-YEAR($P822))*12+MONTH(Settings!$B$3)-MONTH($P822)+1),$T822)/$T822,2)),0))</f>
        <v/>
      </c>
      <c r="AD822" s="21">
        <f>IF($Q822="","",$Q822-N($AC822))</f>
        <v/>
      </c>
    </row>
    <row r="823">
      <c r="P823" s="18" t="n"/>
      <c r="Q823" s="19" t="n"/>
      <c r="S823" s="19" t="n"/>
      <c r="T823" s="20" t="n"/>
      <c r="Z823" s="18" t="n"/>
      <c r="AA823" s="18" t="n"/>
      <c r="AC823" s="21">
        <f>IF(OR($Q823="",$P823=""),"",IF($U823="Straight-line",IF(N($T823)&lt;=0,0,ROUND(($Q823-N($S823))*MIN(IF($P823&gt;Settings!$B$3,0,(YEAR(Settings!$B$3)-YEAR($P823))*12+MONTH(Settings!$B$3)-MONTH($P823)+1),$T823)/$T823,2)),0))</f>
        <v/>
      </c>
      <c r="AD823" s="21">
        <f>IF($Q823="","",$Q823-N($AC823))</f>
        <v/>
      </c>
    </row>
    <row r="824">
      <c r="P824" s="18" t="n"/>
      <c r="Q824" s="19" t="n"/>
      <c r="S824" s="19" t="n"/>
      <c r="T824" s="20" t="n"/>
      <c r="Z824" s="18" t="n"/>
      <c r="AA824" s="18" t="n"/>
      <c r="AC824" s="21">
        <f>IF(OR($Q824="",$P824=""),"",IF($U824="Straight-line",IF(N($T824)&lt;=0,0,ROUND(($Q824-N($S824))*MIN(IF($P824&gt;Settings!$B$3,0,(YEAR(Settings!$B$3)-YEAR($P824))*12+MONTH(Settings!$B$3)-MONTH($P824)+1),$T824)/$T824,2)),0))</f>
        <v/>
      </c>
      <c r="AD824" s="21">
        <f>IF($Q824="","",$Q824-N($AC824))</f>
        <v/>
      </c>
    </row>
    <row r="825">
      <c r="P825" s="18" t="n"/>
      <c r="Q825" s="19" t="n"/>
      <c r="S825" s="19" t="n"/>
      <c r="T825" s="20" t="n"/>
      <c r="Z825" s="18" t="n"/>
      <c r="AA825" s="18" t="n"/>
      <c r="AC825" s="21">
        <f>IF(OR($Q825="",$P825=""),"",IF($U825="Straight-line",IF(N($T825)&lt;=0,0,ROUND(($Q825-N($S825))*MIN(IF($P825&gt;Settings!$B$3,0,(YEAR(Settings!$B$3)-YEAR($P825))*12+MONTH(Settings!$B$3)-MONTH($P825)+1),$T825)/$T825,2)),0))</f>
        <v/>
      </c>
      <c r="AD825" s="21">
        <f>IF($Q825="","",$Q825-N($AC825))</f>
        <v/>
      </c>
    </row>
    <row r="826">
      <c r="P826" s="18" t="n"/>
      <c r="Q826" s="19" t="n"/>
      <c r="S826" s="19" t="n"/>
      <c r="T826" s="20" t="n"/>
      <c r="Z826" s="18" t="n"/>
      <c r="AA826" s="18" t="n"/>
      <c r="AC826" s="21">
        <f>IF(OR($Q826="",$P826=""),"",IF($U826="Straight-line",IF(N($T826)&lt;=0,0,ROUND(($Q826-N($S826))*MIN(IF($P826&gt;Settings!$B$3,0,(YEAR(Settings!$B$3)-YEAR($P826))*12+MONTH(Settings!$B$3)-MONTH($P826)+1),$T826)/$T826,2)),0))</f>
        <v/>
      </c>
      <c r="AD826" s="21">
        <f>IF($Q826="","",$Q826-N($AC826))</f>
        <v/>
      </c>
    </row>
    <row r="827">
      <c r="P827" s="18" t="n"/>
      <c r="Q827" s="19" t="n"/>
      <c r="S827" s="19" t="n"/>
      <c r="T827" s="20" t="n"/>
      <c r="Z827" s="18" t="n"/>
      <c r="AA827" s="18" t="n"/>
      <c r="AC827" s="21">
        <f>IF(OR($Q827="",$P827=""),"",IF($U827="Straight-line",IF(N($T827)&lt;=0,0,ROUND(($Q827-N($S827))*MIN(IF($P827&gt;Settings!$B$3,0,(YEAR(Settings!$B$3)-YEAR($P827))*12+MONTH(Settings!$B$3)-MONTH($P827)+1),$T827)/$T827,2)),0))</f>
        <v/>
      </c>
      <c r="AD827" s="21">
        <f>IF($Q827="","",$Q827-N($AC827))</f>
        <v/>
      </c>
    </row>
    <row r="828">
      <c r="P828" s="18" t="n"/>
      <c r="Q828" s="19" t="n"/>
      <c r="S828" s="19" t="n"/>
      <c r="T828" s="20" t="n"/>
      <c r="Z828" s="18" t="n"/>
      <c r="AA828" s="18" t="n"/>
      <c r="AC828" s="21">
        <f>IF(OR($Q828="",$P828=""),"",IF($U828="Straight-line",IF(N($T828)&lt;=0,0,ROUND(($Q828-N($S828))*MIN(IF($P828&gt;Settings!$B$3,0,(YEAR(Settings!$B$3)-YEAR($P828))*12+MONTH(Settings!$B$3)-MONTH($P828)+1),$T828)/$T828,2)),0))</f>
        <v/>
      </c>
      <c r="AD828" s="21">
        <f>IF($Q828="","",$Q828-N($AC828))</f>
        <v/>
      </c>
    </row>
    <row r="829">
      <c r="P829" s="18" t="n"/>
      <c r="Q829" s="19" t="n"/>
      <c r="S829" s="19" t="n"/>
      <c r="T829" s="20" t="n"/>
      <c r="Z829" s="18" t="n"/>
      <c r="AA829" s="18" t="n"/>
      <c r="AC829" s="21">
        <f>IF(OR($Q829="",$P829=""),"",IF($U829="Straight-line",IF(N($T829)&lt;=0,0,ROUND(($Q829-N($S829))*MIN(IF($P829&gt;Settings!$B$3,0,(YEAR(Settings!$B$3)-YEAR($P829))*12+MONTH(Settings!$B$3)-MONTH($P829)+1),$T829)/$T829,2)),0))</f>
        <v/>
      </c>
      <c r="AD829" s="21">
        <f>IF($Q829="","",$Q829-N($AC829))</f>
        <v/>
      </c>
    </row>
    <row r="830">
      <c r="P830" s="18" t="n"/>
      <c r="Q830" s="19" t="n"/>
      <c r="S830" s="19" t="n"/>
      <c r="T830" s="20" t="n"/>
      <c r="Z830" s="18" t="n"/>
      <c r="AA830" s="18" t="n"/>
      <c r="AC830" s="21">
        <f>IF(OR($Q830="",$P830=""),"",IF($U830="Straight-line",IF(N($T830)&lt;=0,0,ROUND(($Q830-N($S830))*MIN(IF($P830&gt;Settings!$B$3,0,(YEAR(Settings!$B$3)-YEAR($P830))*12+MONTH(Settings!$B$3)-MONTH($P830)+1),$T830)/$T830,2)),0))</f>
        <v/>
      </c>
      <c r="AD830" s="21">
        <f>IF($Q830="","",$Q830-N($AC830))</f>
        <v/>
      </c>
    </row>
    <row r="831">
      <c r="P831" s="18" t="n"/>
      <c r="Q831" s="19" t="n"/>
      <c r="S831" s="19" t="n"/>
      <c r="T831" s="20" t="n"/>
      <c r="Z831" s="18" t="n"/>
      <c r="AA831" s="18" t="n"/>
      <c r="AC831" s="21">
        <f>IF(OR($Q831="",$P831=""),"",IF($U831="Straight-line",IF(N($T831)&lt;=0,0,ROUND(($Q831-N($S831))*MIN(IF($P831&gt;Settings!$B$3,0,(YEAR(Settings!$B$3)-YEAR($P831))*12+MONTH(Settings!$B$3)-MONTH($P831)+1),$T831)/$T831,2)),0))</f>
        <v/>
      </c>
      <c r="AD831" s="21">
        <f>IF($Q831="","",$Q831-N($AC831))</f>
        <v/>
      </c>
    </row>
    <row r="832">
      <c r="P832" s="18" t="n"/>
      <c r="Q832" s="19" t="n"/>
      <c r="S832" s="19" t="n"/>
      <c r="T832" s="20" t="n"/>
      <c r="Z832" s="18" t="n"/>
      <c r="AA832" s="18" t="n"/>
      <c r="AC832" s="21">
        <f>IF(OR($Q832="",$P832=""),"",IF($U832="Straight-line",IF(N($T832)&lt;=0,0,ROUND(($Q832-N($S832))*MIN(IF($P832&gt;Settings!$B$3,0,(YEAR(Settings!$B$3)-YEAR($P832))*12+MONTH(Settings!$B$3)-MONTH($P832)+1),$T832)/$T832,2)),0))</f>
        <v/>
      </c>
      <c r="AD832" s="21">
        <f>IF($Q832="","",$Q832-N($AC832))</f>
        <v/>
      </c>
    </row>
    <row r="833">
      <c r="P833" s="18" t="n"/>
      <c r="Q833" s="19" t="n"/>
      <c r="S833" s="19" t="n"/>
      <c r="T833" s="20" t="n"/>
      <c r="Z833" s="18" t="n"/>
      <c r="AA833" s="18" t="n"/>
      <c r="AC833" s="21">
        <f>IF(OR($Q833="",$P833=""),"",IF($U833="Straight-line",IF(N($T833)&lt;=0,0,ROUND(($Q833-N($S833))*MIN(IF($P833&gt;Settings!$B$3,0,(YEAR(Settings!$B$3)-YEAR($P833))*12+MONTH(Settings!$B$3)-MONTH($P833)+1),$T833)/$T833,2)),0))</f>
        <v/>
      </c>
      <c r="AD833" s="21">
        <f>IF($Q833="","",$Q833-N($AC833))</f>
        <v/>
      </c>
    </row>
    <row r="834">
      <c r="P834" s="18" t="n"/>
      <c r="Q834" s="19" t="n"/>
      <c r="S834" s="19" t="n"/>
      <c r="T834" s="20" t="n"/>
      <c r="Z834" s="18" t="n"/>
      <c r="AA834" s="18" t="n"/>
      <c r="AC834" s="21">
        <f>IF(OR($Q834="",$P834=""),"",IF($U834="Straight-line",IF(N($T834)&lt;=0,0,ROUND(($Q834-N($S834))*MIN(IF($P834&gt;Settings!$B$3,0,(YEAR(Settings!$B$3)-YEAR($P834))*12+MONTH(Settings!$B$3)-MONTH($P834)+1),$T834)/$T834,2)),0))</f>
        <v/>
      </c>
      <c r="AD834" s="21">
        <f>IF($Q834="","",$Q834-N($AC834))</f>
        <v/>
      </c>
    </row>
    <row r="835">
      <c r="P835" s="18" t="n"/>
      <c r="Q835" s="19" t="n"/>
      <c r="S835" s="19" t="n"/>
      <c r="T835" s="20" t="n"/>
      <c r="Z835" s="18" t="n"/>
      <c r="AA835" s="18" t="n"/>
      <c r="AC835" s="21">
        <f>IF(OR($Q835="",$P835=""),"",IF($U835="Straight-line",IF(N($T835)&lt;=0,0,ROUND(($Q835-N($S835))*MIN(IF($P835&gt;Settings!$B$3,0,(YEAR(Settings!$B$3)-YEAR($P835))*12+MONTH(Settings!$B$3)-MONTH($P835)+1),$T835)/$T835,2)),0))</f>
        <v/>
      </c>
      <c r="AD835" s="21">
        <f>IF($Q835="","",$Q835-N($AC835))</f>
        <v/>
      </c>
    </row>
    <row r="836">
      <c r="P836" s="18" t="n"/>
      <c r="Q836" s="19" t="n"/>
      <c r="S836" s="19" t="n"/>
      <c r="T836" s="20" t="n"/>
      <c r="Z836" s="18" t="n"/>
      <c r="AA836" s="18" t="n"/>
      <c r="AC836" s="21">
        <f>IF(OR($Q836="",$P836=""),"",IF($U836="Straight-line",IF(N($T836)&lt;=0,0,ROUND(($Q836-N($S836))*MIN(IF($P836&gt;Settings!$B$3,0,(YEAR(Settings!$B$3)-YEAR($P836))*12+MONTH(Settings!$B$3)-MONTH($P836)+1),$T836)/$T836,2)),0))</f>
        <v/>
      </c>
      <c r="AD836" s="21">
        <f>IF($Q836="","",$Q836-N($AC836))</f>
        <v/>
      </c>
    </row>
    <row r="837">
      <c r="P837" s="18" t="n"/>
      <c r="Q837" s="19" t="n"/>
      <c r="S837" s="19" t="n"/>
      <c r="T837" s="20" t="n"/>
      <c r="Z837" s="18" t="n"/>
      <c r="AA837" s="18" t="n"/>
      <c r="AC837" s="21">
        <f>IF(OR($Q837="",$P837=""),"",IF($U837="Straight-line",IF(N($T837)&lt;=0,0,ROUND(($Q837-N($S837))*MIN(IF($P837&gt;Settings!$B$3,0,(YEAR(Settings!$B$3)-YEAR($P837))*12+MONTH(Settings!$B$3)-MONTH($P837)+1),$T837)/$T837,2)),0))</f>
        <v/>
      </c>
      <c r="AD837" s="21">
        <f>IF($Q837="","",$Q837-N($AC837))</f>
        <v/>
      </c>
    </row>
    <row r="838">
      <c r="P838" s="18" t="n"/>
      <c r="Q838" s="19" t="n"/>
      <c r="S838" s="19" t="n"/>
      <c r="T838" s="20" t="n"/>
      <c r="Z838" s="18" t="n"/>
      <c r="AA838" s="18" t="n"/>
      <c r="AC838" s="21">
        <f>IF(OR($Q838="",$P838=""),"",IF($U838="Straight-line",IF(N($T838)&lt;=0,0,ROUND(($Q838-N($S838))*MIN(IF($P838&gt;Settings!$B$3,0,(YEAR(Settings!$B$3)-YEAR($P838))*12+MONTH(Settings!$B$3)-MONTH($P838)+1),$T838)/$T838,2)),0))</f>
        <v/>
      </c>
      <c r="AD838" s="21">
        <f>IF($Q838="","",$Q838-N($AC838))</f>
        <v/>
      </c>
    </row>
    <row r="839">
      <c r="P839" s="18" t="n"/>
      <c r="Q839" s="19" t="n"/>
      <c r="S839" s="19" t="n"/>
      <c r="T839" s="20" t="n"/>
      <c r="Z839" s="18" t="n"/>
      <c r="AA839" s="18" t="n"/>
      <c r="AC839" s="21">
        <f>IF(OR($Q839="",$P839=""),"",IF($U839="Straight-line",IF(N($T839)&lt;=0,0,ROUND(($Q839-N($S839))*MIN(IF($P839&gt;Settings!$B$3,0,(YEAR(Settings!$B$3)-YEAR($P839))*12+MONTH(Settings!$B$3)-MONTH($P839)+1),$T839)/$T839,2)),0))</f>
        <v/>
      </c>
      <c r="AD839" s="21">
        <f>IF($Q839="","",$Q839-N($AC839))</f>
        <v/>
      </c>
    </row>
    <row r="840">
      <c r="P840" s="18" t="n"/>
      <c r="Q840" s="19" t="n"/>
      <c r="S840" s="19" t="n"/>
      <c r="T840" s="20" t="n"/>
      <c r="Z840" s="18" t="n"/>
      <c r="AA840" s="18" t="n"/>
      <c r="AC840" s="21">
        <f>IF(OR($Q840="",$P840=""),"",IF($U840="Straight-line",IF(N($T840)&lt;=0,0,ROUND(($Q840-N($S840))*MIN(IF($P840&gt;Settings!$B$3,0,(YEAR(Settings!$B$3)-YEAR($P840))*12+MONTH(Settings!$B$3)-MONTH($P840)+1),$T840)/$T840,2)),0))</f>
        <v/>
      </c>
      <c r="AD840" s="21">
        <f>IF($Q840="","",$Q840-N($AC840))</f>
        <v/>
      </c>
    </row>
    <row r="841">
      <c r="P841" s="18" t="n"/>
      <c r="Q841" s="19" t="n"/>
      <c r="S841" s="19" t="n"/>
      <c r="T841" s="20" t="n"/>
      <c r="Z841" s="18" t="n"/>
      <c r="AA841" s="18" t="n"/>
      <c r="AC841" s="21">
        <f>IF(OR($Q841="",$P841=""),"",IF($U841="Straight-line",IF(N($T841)&lt;=0,0,ROUND(($Q841-N($S841))*MIN(IF($P841&gt;Settings!$B$3,0,(YEAR(Settings!$B$3)-YEAR($P841))*12+MONTH(Settings!$B$3)-MONTH($P841)+1),$T841)/$T841,2)),0))</f>
        <v/>
      </c>
      <c r="AD841" s="21">
        <f>IF($Q841="","",$Q841-N($AC841))</f>
        <v/>
      </c>
    </row>
    <row r="842">
      <c r="P842" s="18" t="n"/>
      <c r="Q842" s="19" t="n"/>
      <c r="S842" s="19" t="n"/>
      <c r="T842" s="20" t="n"/>
      <c r="Z842" s="18" t="n"/>
      <c r="AA842" s="18" t="n"/>
      <c r="AC842" s="21">
        <f>IF(OR($Q842="",$P842=""),"",IF($U842="Straight-line",IF(N($T842)&lt;=0,0,ROUND(($Q842-N($S842))*MIN(IF($P842&gt;Settings!$B$3,0,(YEAR(Settings!$B$3)-YEAR($P842))*12+MONTH(Settings!$B$3)-MONTH($P842)+1),$T842)/$T842,2)),0))</f>
        <v/>
      </c>
      <c r="AD842" s="21">
        <f>IF($Q842="","",$Q842-N($AC842))</f>
        <v/>
      </c>
    </row>
    <row r="843">
      <c r="P843" s="18" t="n"/>
      <c r="Q843" s="19" t="n"/>
      <c r="S843" s="19" t="n"/>
      <c r="T843" s="20" t="n"/>
      <c r="Z843" s="18" t="n"/>
      <c r="AA843" s="18" t="n"/>
      <c r="AC843" s="21">
        <f>IF(OR($Q843="",$P843=""),"",IF($U843="Straight-line",IF(N($T843)&lt;=0,0,ROUND(($Q843-N($S843))*MIN(IF($P843&gt;Settings!$B$3,0,(YEAR(Settings!$B$3)-YEAR($P843))*12+MONTH(Settings!$B$3)-MONTH($P843)+1),$T843)/$T843,2)),0))</f>
        <v/>
      </c>
      <c r="AD843" s="21">
        <f>IF($Q843="","",$Q843-N($AC843))</f>
        <v/>
      </c>
    </row>
    <row r="844">
      <c r="P844" s="18" t="n"/>
      <c r="Q844" s="19" t="n"/>
      <c r="S844" s="19" t="n"/>
      <c r="T844" s="20" t="n"/>
      <c r="Z844" s="18" t="n"/>
      <c r="AA844" s="18" t="n"/>
      <c r="AC844" s="21">
        <f>IF(OR($Q844="",$P844=""),"",IF($U844="Straight-line",IF(N($T844)&lt;=0,0,ROUND(($Q844-N($S844))*MIN(IF($P844&gt;Settings!$B$3,0,(YEAR(Settings!$B$3)-YEAR($P844))*12+MONTH(Settings!$B$3)-MONTH($P844)+1),$T844)/$T844,2)),0))</f>
        <v/>
      </c>
      <c r="AD844" s="21">
        <f>IF($Q844="","",$Q844-N($AC844))</f>
        <v/>
      </c>
    </row>
    <row r="845">
      <c r="P845" s="18" t="n"/>
      <c r="Q845" s="19" t="n"/>
      <c r="S845" s="19" t="n"/>
      <c r="T845" s="20" t="n"/>
      <c r="Z845" s="18" t="n"/>
      <c r="AA845" s="18" t="n"/>
      <c r="AC845" s="21">
        <f>IF(OR($Q845="",$P845=""),"",IF($U845="Straight-line",IF(N($T845)&lt;=0,0,ROUND(($Q845-N($S845))*MIN(IF($P845&gt;Settings!$B$3,0,(YEAR(Settings!$B$3)-YEAR($P845))*12+MONTH(Settings!$B$3)-MONTH($P845)+1),$T845)/$T845,2)),0))</f>
        <v/>
      </c>
      <c r="AD845" s="21">
        <f>IF($Q845="","",$Q845-N($AC845))</f>
        <v/>
      </c>
    </row>
    <row r="846">
      <c r="P846" s="18" t="n"/>
      <c r="Q846" s="19" t="n"/>
      <c r="S846" s="19" t="n"/>
      <c r="T846" s="20" t="n"/>
      <c r="Z846" s="18" t="n"/>
      <c r="AA846" s="18" t="n"/>
      <c r="AC846" s="21">
        <f>IF(OR($Q846="",$P846=""),"",IF($U846="Straight-line",IF(N($T846)&lt;=0,0,ROUND(($Q846-N($S846))*MIN(IF($P846&gt;Settings!$B$3,0,(YEAR(Settings!$B$3)-YEAR($P846))*12+MONTH(Settings!$B$3)-MONTH($P846)+1),$T846)/$T846,2)),0))</f>
        <v/>
      </c>
      <c r="AD846" s="21">
        <f>IF($Q846="","",$Q846-N($AC846))</f>
        <v/>
      </c>
    </row>
    <row r="847">
      <c r="P847" s="18" t="n"/>
      <c r="Q847" s="19" t="n"/>
      <c r="S847" s="19" t="n"/>
      <c r="T847" s="20" t="n"/>
      <c r="Z847" s="18" t="n"/>
      <c r="AA847" s="18" t="n"/>
      <c r="AC847" s="21">
        <f>IF(OR($Q847="",$P847=""),"",IF($U847="Straight-line",IF(N($T847)&lt;=0,0,ROUND(($Q847-N($S847))*MIN(IF($P847&gt;Settings!$B$3,0,(YEAR(Settings!$B$3)-YEAR($P847))*12+MONTH(Settings!$B$3)-MONTH($P847)+1),$T847)/$T847,2)),0))</f>
        <v/>
      </c>
      <c r="AD847" s="21">
        <f>IF($Q847="","",$Q847-N($AC847))</f>
        <v/>
      </c>
    </row>
    <row r="848">
      <c r="P848" s="18" t="n"/>
      <c r="Q848" s="19" t="n"/>
      <c r="S848" s="19" t="n"/>
      <c r="T848" s="20" t="n"/>
      <c r="Z848" s="18" t="n"/>
      <c r="AA848" s="18" t="n"/>
      <c r="AC848" s="21">
        <f>IF(OR($Q848="",$P848=""),"",IF($U848="Straight-line",IF(N($T848)&lt;=0,0,ROUND(($Q848-N($S848))*MIN(IF($P848&gt;Settings!$B$3,0,(YEAR(Settings!$B$3)-YEAR($P848))*12+MONTH(Settings!$B$3)-MONTH($P848)+1),$T848)/$T848,2)),0))</f>
        <v/>
      </c>
      <c r="AD848" s="21">
        <f>IF($Q848="","",$Q848-N($AC848))</f>
        <v/>
      </c>
    </row>
    <row r="849">
      <c r="P849" s="18" t="n"/>
      <c r="Q849" s="19" t="n"/>
      <c r="S849" s="19" t="n"/>
      <c r="T849" s="20" t="n"/>
      <c r="Z849" s="18" t="n"/>
      <c r="AA849" s="18" t="n"/>
      <c r="AC849" s="21">
        <f>IF(OR($Q849="",$P849=""),"",IF($U849="Straight-line",IF(N($T849)&lt;=0,0,ROUND(($Q849-N($S849))*MIN(IF($P849&gt;Settings!$B$3,0,(YEAR(Settings!$B$3)-YEAR($P849))*12+MONTH(Settings!$B$3)-MONTH($P849)+1),$T849)/$T849,2)),0))</f>
        <v/>
      </c>
      <c r="AD849" s="21">
        <f>IF($Q849="","",$Q849-N($AC849))</f>
        <v/>
      </c>
    </row>
    <row r="850">
      <c r="P850" s="18" t="n"/>
      <c r="Q850" s="19" t="n"/>
      <c r="S850" s="19" t="n"/>
      <c r="T850" s="20" t="n"/>
      <c r="Z850" s="18" t="n"/>
      <c r="AA850" s="18" t="n"/>
      <c r="AC850" s="21">
        <f>IF(OR($Q850="",$P850=""),"",IF($U850="Straight-line",IF(N($T850)&lt;=0,0,ROUND(($Q850-N($S850))*MIN(IF($P850&gt;Settings!$B$3,0,(YEAR(Settings!$B$3)-YEAR($P850))*12+MONTH(Settings!$B$3)-MONTH($P850)+1),$T850)/$T850,2)),0))</f>
        <v/>
      </c>
      <c r="AD850" s="21">
        <f>IF($Q850="","",$Q850-N($AC850))</f>
        <v/>
      </c>
    </row>
    <row r="851">
      <c r="P851" s="18" t="n"/>
      <c r="Q851" s="19" t="n"/>
      <c r="S851" s="19" t="n"/>
      <c r="T851" s="20" t="n"/>
      <c r="Z851" s="18" t="n"/>
      <c r="AA851" s="18" t="n"/>
      <c r="AC851" s="21">
        <f>IF(OR($Q851="",$P851=""),"",IF($U851="Straight-line",IF(N($T851)&lt;=0,0,ROUND(($Q851-N($S851))*MIN(IF($P851&gt;Settings!$B$3,0,(YEAR(Settings!$B$3)-YEAR($P851))*12+MONTH(Settings!$B$3)-MONTH($P851)+1),$T851)/$T851,2)),0))</f>
        <v/>
      </c>
      <c r="AD851" s="21">
        <f>IF($Q851="","",$Q851-N($AC851))</f>
        <v/>
      </c>
    </row>
    <row r="852">
      <c r="P852" s="18" t="n"/>
      <c r="Q852" s="19" t="n"/>
      <c r="S852" s="19" t="n"/>
      <c r="T852" s="20" t="n"/>
      <c r="Z852" s="18" t="n"/>
      <c r="AA852" s="18" t="n"/>
      <c r="AC852" s="21">
        <f>IF(OR($Q852="",$P852=""),"",IF($U852="Straight-line",IF(N($T852)&lt;=0,0,ROUND(($Q852-N($S852))*MIN(IF($P852&gt;Settings!$B$3,0,(YEAR(Settings!$B$3)-YEAR($P852))*12+MONTH(Settings!$B$3)-MONTH($P852)+1),$T852)/$T852,2)),0))</f>
        <v/>
      </c>
      <c r="AD852" s="21">
        <f>IF($Q852="","",$Q852-N($AC852))</f>
        <v/>
      </c>
    </row>
    <row r="853">
      <c r="P853" s="18" t="n"/>
      <c r="Q853" s="19" t="n"/>
      <c r="S853" s="19" t="n"/>
      <c r="T853" s="20" t="n"/>
      <c r="Z853" s="18" t="n"/>
      <c r="AA853" s="18" t="n"/>
      <c r="AC853" s="21">
        <f>IF(OR($Q853="",$P853=""),"",IF($U853="Straight-line",IF(N($T853)&lt;=0,0,ROUND(($Q853-N($S853))*MIN(IF($P853&gt;Settings!$B$3,0,(YEAR(Settings!$B$3)-YEAR($P853))*12+MONTH(Settings!$B$3)-MONTH($P853)+1),$T853)/$T853,2)),0))</f>
        <v/>
      </c>
      <c r="AD853" s="21">
        <f>IF($Q853="","",$Q853-N($AC853))</f>
        <v/>
      </c>
    </row>
    <row r="854">
      <c r="P854" s="18" t="n"/>
      <c r="Q854" s="19" t="n"/>
      <c r="S854" s="19" t="n"/>
      <c r="T854" s="20" t="n"/>
      <c r="Z854" s="18" t="n"/>
      <c r="AA854" s="18" t="n"/>
      <c r="AC854" s="21">
        <f>IF(OR($Q854="",$P854=""),"",IF($U854="Straight-line",IF(N($T854)&lt;=0,0,ROUND(($Q854-N($S854))*MIN(IF($P854&gt;Settings!$B$3,0,(YEAR(Settings!$B$3)-YEAR($P854))*12+MONTH(Settings!$B$3)-MONTH($P854)+1),$T854)/$T854,2)),0))</f>
        <v/>
      </c>
      <c r="AD854" s="21">
        <f>IF($Q854="","",$Q854-N($AC854))</f>
        <v/>
      </c>
    </row>
    <row r="855">
      <c r="P855" s="18" t="n"/>
      <c r="Q855" s="19" t="n"/>
      <c r="S855" s="19" t="n"/>
      <c r="T855" s="20" t="n"/>
      <c r="Z855" s="18" t="n"/>
      <c r="AA855" s="18" t="n"/>
      <c r="AC855" s="21">
        <f>IF(OR($Q855="",$P855=""),"",IF($U855="Straight-line",IF(N($T855)&lt;=0,0,ROUND(($Q855-N($S855))*MIN(IF($P855&gt;Settings!$B$3,0,(YEAR(Settings!$B$3)-YEAR($P855))*12+MONTH(Settings!$B$3)-MONTH($P855)+1),$T855)/$T855,2)),0))</f>
        <v/>
      </c>
      <c r="AD855" s="21">
        <f>IF($Q855="","",$Q855-N($AC855))</f>
        <v/>
      </c>
    </row>
    <row r="856">
      <c r="P856" s="18" t="n"/>
      <c r="Q856" s="19" t="n"/>
      <c r="S856" s="19" t="n"/>
      <c r="T856" s="20" t="n"/>
      <c r="Z856" s="18" t="n"/>
      <c r="AA856" s="18" t="n"/>
      <c r="AC856" s="21">
        <f>IF(OR($Q856="",$P856=""),"",IF($U856="Straight-line",IF(N($T856)&lt;=0,0,ROUND(($Q856-N($S856))*MIN(IF($P856&gt;Settings!$B$3,0,(YEAR(Settings!$B$3)-YEAR($P856))*12+MONTH(Settings!$B$3)-MONTH($P856)+1),$T856)/$T856,2)),0))</f>
        <v/>
      </c>
      <c r="AD856" s="21">
        <f>IF($Q856="","",$Q856-N($AC856))</f>
        <v/>
      </c>
    </row>
    <row r="857">
      <c r="P857" s="18" t="n"/>
      <c r="Q857" s="19" t="n"/>
      <c r="S857" s="19" t="n"/>
      <c r="T857" s="20" t="n"/>
      <c r="Z857" s="18" t="n"/>
      <c r="AA857" s="18" t="n"/>
      <c r="AC857" s="21">
        <f>IF(OR($Q857="",$P857=""),"",IF($U857="Straight-line",IF(N($T857)&lt;=0,0,ROUND(($Q857-N($S857))*MIN(IF($P857&gt;Settings!$B$3,0,(YEAR(Settings!$B$3)-YEAR($P857))*12+MONTH(Settings!$B$3)-MONTH($P857)+1),$T857)/$T857,2)),0))</f>
        <v/>
      </c>
      <c r="AD857" s="21">
        <f>IF($Q857="","",$Q857-N($AC857))</f>
        <v/>
      </c>
    </row>
    <row r="858">
      <c r="P858" s="18" t="n"/>
      <c r="Q858" s="19" t="n"/>
      <c r="S858" s="19" t="n"/>
      <c r="T858" s="20" t="n"/>
      <c r="Z858" s="18" t="n"/>
      <c r="AA858" s="18" t="n"/>
      <c r="AC858" s="21">
        <f>IF(OR($Q858="",$P858=""),"",IF($U858="Straight-line",IF(N($T858)&lt;=0,0,ROUND(($Q858-N($S858))*MIN(IF($P858&gt;Settings!$B$3,0,(YEAR(Settings!$B$3)-YEAR($P858))*12+MONTH(Settings!$B$3)-MONTH($P858)+1),$T858)/$T858,2)),0))</f>
        <v/>
      </c>
      <c r="AD858" s="21">
        <f>IF($Q858="","",$Q858-N($AC858))</f>
        <v/>
      </c>
    </row>
    <row r="859">
      <c r="P859" s="18" t="n"/>
      <c r="Q859" s="19" t="n"/>
      <c r="S859" s="19" t="n"/>
      <c r="T859" s="20" t="n"/>
      <c r="Z859" s="18" t="n"/>
      <c r="AA859" s="18" t="n"/>
      <c r="AC859" s="21">
        <f>IF(OR($Q859="",$P859=""),"",IF($U859="Straight-line",IF(N($T859)&lt;=0,0,ROUND(($Q859-N($S859))*MIN(IF($P859&gt;Settings!$B$3,0,(YEAR(Settings!$B$3)-YEAR($P859))*12+MONTH(Settings!$B$3)-MONTH($P859)+1),$T859)/$T859,2)),0))</f>
        <v/>
      </c>
      <c r="AD859" s="21">
        <f>IF($Q859="","",$Q859-N($AC859))</f>
        <v/>
      </c>
    </row>
    <row r="860">
      <c r="P860" s="18" t="n"/>
      <c r="Q860" s="19" t="n"/>
      <c r="S860" s="19" t="n"/>
      <c r="T860" s="20" t="n"/>
      <c r="Z860" s="18" t="n"/>
      <c r="AA860" s="18" t="n"/>
      <c r="AC860" s="21">
        <f>IF(OR($Q860="",$P860=""),"",IF($U860="Straight-line",IF(N($T860)&lt;=0,0,ROUND(($Q860-N($S860))*MIN(IF($P860&gt;Settings!$B$3,0,(YEAR(Settings!$B$3)-YEAR($P860))*12+MONTH(Settings!$B$3)-MONTH($P860)+1),$T860)/$T860,2)),0))</f>
        <v/>
      </c>
      <c r="AD860" s="21">
        <f>IF($Q860="","",$Q860-N($AC860))</f>
        <v/>
      </c>
    </row>
    <row r="861">
      <c r="P861" s="18" t="n"/>
      <c r="Q861" s="19" t="n"/>
      <c r="S861" s="19" t="n"/>
      <c r="T861" s="20" t="n"/>
      <c r="Z861" s="18" t="n"/>
      <c r="AA861" s="18" t="n"/>
      <c r="AC861" s="21">
        <f>IF(OR($Q861="",$P861=""),"",IF($U861="Straight-line",IF(N($T861)&lt;=0,0,ROUND(($Q861-N($S861))*MIN(IF($P861&gt;Settings!$B$3,0,(YEAR(Settings!$B$3)-YEAR($P861))*12+MONTH(Settings!$B$3)-MONTH($P861)+1),$T861)/$T861,2)),0))</f>
        <v/>
      </c>
      <c r="AD861" s="21">
        <f>IF($Q861="","",$Q861-N($AC861))</f>
        <v/>
      </c>
    </row>
    <row r="862">
      <c r="P862" s="18" t="n"/>
      <c r="Q862" s="19" t="n"/>
      <c r="S862" s="19" t="n"/>
      <c r="T862" s="20" t="n"/>
      <c r="Z862" s="18" t="n"/>
      <c r="AA862" s="18" t="n"/>
      <c r="AC862" s="21">
        <f>IF(OR($Q862="",$P862=""),"",IF($U862="Straight-line",IF(N($T862)&lt;=0,0,ROUND(($Q862-N($S862))*MIN(IF($P862&gt;Settings!$B$3,0,(YEAR(Settings!$B$3)-YEAR($P862))*12+MONTH(Settings!$B$3)-MONTH($P862)+1),$T862)/$T862,2)),0))</f>
        <v/>
      </c>
      <c r="AD862" s="21">
        <f>IF($Q862="","",$Q862-N($AC862))</f>
        <v/>
      </c>
    </row>
    <row r="863">
      <c r="P863" s="18" t="n"/>
      <c r="Q863" s="19" t="n"/>
      <c r="S863" s="19" t="n"/>
      <c r="T863" s="20" t="n"/>
      <c r="Z863" s="18" t="n"/>
      <c r="AA863" s="18" t="n"/>
      <c r="AC863" s="21">
        <f>IF(OR($Q863="",$P863=""),"",IF($U863="Straight-line",IF(N($T863)&lt;=0,0,ROUND(($Q863-N($S863))*MIN(IF($P863&gt;Settings!$B$3,0,(YEAR(Settings!$B$3)-YEAR($P863))*12+MONTH(Settings!$B$3)-MONTH($P863)+1),$T863)/$T863,2)),0))</f>
        <v/>
      </c>
      <c r="AD863" s="21">
        <f>IF($Q863="","",$Q863-N($AC863))</f>
        <v/>
      </c>
    </row>
    <row r="864">
      <c r="P864" s="18" t="n"/>
      <c r="Q864" s="19" t="n"/>
      <c r="S864" s="19" t="n"/>
      <c r="T864" s="20" t="n"/>
      <c r="Z864" s="18" t="n"/>
      <c r="AA864" s="18" t="n"/>
      <c r="AC864" s="21">
        <f>IF(OR($Q864="",$P864=""),"",IF($U864="Straight-line",IF(N($T864)&lt;=0,0,ROUND(($Q864-N($S864))*MIN(IF($P864&gt;Settings!$B$3,0,(YEAR(Settings!$B$3)-YEAR($P864))*12+MONTH(Settings!$B$3)-MONTH($P864)+1),$T864)/$T864,2)),0))</f>
        <v/>
      </c>
      <c r="AD864" s="21">
        <f>IF($Q864="","",$Q864-N($AC864))</f>
        <v/>
      </c>
    </row>
    <row r="865">
      <c r="P865" s="18" t="n"/>
      <c r="Q865" s="19" t="n"/>
      <c r="S865" s="19" t="n"/>
      <c r="T865" s="20" t="n"/>
      <c r="Z865" s="18" t="n"/>
      <c r="AA865" s="18" t="n"/>
      <c r="AC865" s="21">
        <f>IF(OR($Q865="",$P865=""),"",IF($U865="Straight-line",IF(N($T865)&lt;=0,0,ROUND(($Q865-N($S865))*MIN(IF($P865&gt;Settings!$B$3,0,(YEAR(Settings!$B$3)-YEAR($P865))*12+MONTH(Settings!$B$3)-MONTH($P865)+1),$T865)/$T865,2)),0))</f>
        <v/>
      </c>
      <c r="AD865" s="21">
        <f>IF($Q865="","",$Q865-N($AC865))</f>
        <v/>
      </c>
    </row>
    <row r="866">
      <c r="P866" s="18" t="n"/>
      <c r="Q866" s="19" t="n"/>
      <c r="S866" s="19" t="n"/>
      <c r="T866" s="20" t="n"/>
      <c r="Z866" s="18" t="n"/>
      <c r="AA866" s="18" t="n"/>
      <c r="AC866" s="21">
        <f>IF(OR($Q866="",$P866=""),"",IF($U866="Straight-line",IF(N($T866)&lt;=0,0,ROUND(($Q866-N($S866))*MIN(IF($P866&gt;Settings!$B$3,0,(YEAR(Settings!$B$3)-YEAR($P866))*12+MONTH(Settings!$B$3)-MONTH($P866)+1),$T866)/$T866,2)),0))</f>
        <v/>
      </c>
      <c r="AD866" s="21">
        <f>IF($Q866="","",$Q866-N($AC866))</f>
        <v/>
      </c>
    </row>
    <row r="867">
      <c r="P867" s="18" t="n"/>
      <c r="Q867" s="19" t="n"/>
      <c r="S867" s="19" t="n"/>
      <c r="T867" s="20" t="n"/>
      <c r="Z867" s="18" t="n"/>
      <c r="AA867" s="18" t="n"/>
      <c r="AC867" s="21">
        <f>IF(OR($Q867="",$P867=""),"",IF($U867="Straight-line",IF(N($T867)&lt;=0,0,ROUND(($Q867-N($S867))*MIN(IF($P867&gt;Settings!$B$3,0,(YEAR(Settings!$B$3)-YEAR($P867))*12+MONTH(Settings!$B$3)-MONTH($P867)+1),$T867)/$T867,2)),0))</f>
        <v/>
      </c>
      <c r="AD867" s="21">
        <f>IF($Q867="","",$Q867-N($AC867))</f>
        <v/>
      </c>
    </row>
    <row r="868">
      <c r="P868" s="18" t="n"/>
      <c r="Q868" s="19" t="n"/>
      <c r="S868" s="19" t="n"/>
      <c r="T868" s="20" t="n"/>
      <c r="Z868" s="18" t="n"/>
      <c r="AA868" s="18" t="n"/>
      <c r="AC868" s="21">
        <f>IF(OR($Q868="",$P868=""),"",IF($U868="Straight-line",IF(N($T868)&lt;=0,0,ROUND(($Q868-N($S868))*MIN(IF($P868&gt;Settings!$B$3,0,(YEAR(Settings!$B$3)-YEAR($P868))*12+MONTH(Settings!$B$3)-MONTH($P868)+1),$T868)/$T868,2)),0))</f>
        <v/>
      </c>
      <c r="AD868" s="21">
        <f>IF($Q868="","",$Q868-N($AC868))</f>
        <v/>
      </c>
    </row>
    <row r="869">
      <c r="P869" s="18" t="n"/>
      <c r="Q869" s="19" t="n"/>
      <c r="S869" s="19" t="n"/>
      <c r="T869" s="20" t="n"/>
      <c r="Z869" s="18" t="n"/>
      <c r="AA869" s="18" t="n"/>
      <c r="AC869" s="21">
        <f>IF(OR($Q869="",$P869=""),"",IF($U869="Straight-line",IF(N($T869)&lt;=0,0,ROUND(($Q869-N($S869))*MIN(IF($P869&gt;Settings!$B$3,0,(YEAR(Settings!$B$3)-YEAR($P869))*12+MONTH(Settings!$B$3)-MONTH($P869)+1),$T869)/$T869,2)),0))</f>
        <v/>
      </c>
      <c r="AD869" s="21">
        <f>IF($Q869="","",$Q869-N($AC869))</f>
        <v/>
      </c>
    </row>
    <row r="870">
      <c r="P870" s="18" t="n"/>
      <c r="Q870" s="19" t="n"/>
      <c r="S870" s="19" t="n"/>
      <c r="T870" s="20" t="n"/>
      <c r="Z870" s="18" t="n"/>
      <c r="AA870" s="18" t="n"/>
      <c r="AC870" s="21">
        <f>IF(OR($Q870="",$P870=""),"",IF($U870="Straight-line",IF(N($T870)&lt;=0,0,ROUND(($Q870-N($S870))*MIN(IF($P870&gt;Settings!$B$3,0,(YEAR(Settings!$B$3)-YEAR($P870))*12+MONTH(Settings!$B$3)-MONTH($P870)+1),$T870)/$T870,2)),0))</f>
        <v/>
      </c>
      <c r="AD870" s="21">
        <f>IF($Q870="","",$Q870-N($AC870))</f>
        <v/>
      </c>
    </row>
    <row r="871">
      <c r="P871" s="18" t="n"/>
      <c r="Q871" s="19" t="n"/>
      <c r="S871" s="19" t="n"/>
      <c r="T871" s="20" t="n"/>
      <c r="Z871" s="18" t="n"/>
      <c r="AA871" s="18" t="n"/>
      <c r="AC871" s="21">
        <f>IF(OR($Q871="",$P871=""),"",IF($U871="Straight-line",IF(N($T871)&lt;=0,0,ROUND(($Q871-N($S871))*MIN(IF($P871&gt;Settings!$B$3,0,(YEAR(Settings!$B$3)-YEAR($P871))*12+MONTH(Settings!$B$3)-MONTH($P871)+1),$T871)/$T871,2)),0))</f>
        <v/>
      </c>
      <c r="AD871" s="21">
        <f>IF($Q871="","",$Q871-N($AC871))</f>
        <v/>
      </c>
    </row>
    <row r="872">
      <c r="P872" s="18" t="n"/>
      <c r="Q872" s="19" t="n"/>
      <c r="S872" s="19" t="n"/>
      <c r="T872" s="20" t="n"/>
      <c r="Z872" s="18" t="n"/>
      <c r="AA872" s="18" t="n"/>
      <c r="AC872" s="21">
        <f>IF(OR($Q872="",$P872=""),"",IF($U872="Straight-line",IF(N($T872)&lt;=0,0,ROUND(($Q872-N($S872))*MIN(IF($P872&gt;Settings!$B$3,0,(YEAR(Settings!$B$3)-YEAR($P872))*12+MONTH(Settings!$B$3)-MONTH($P872)+1),$T872)/$T872,2)),0))</f>
        <v/>
      </c>
      <c r="AD872" s="21">
        <f>IF($Q872="","",$Q872-N($AC872))</f>
        <v/>
      </c>
    </row>
    <row r="873">
      <c r="P873" s="18" t="n"/>
      <c r="Q873" s="19" t="n"/>
      <c r="S873" s="19" t="n"/>
      <c r="T873" s="20" t="n"/>
      <c r="Z873" s="18" t="n"/>
      <c r="AA873" s="18" t="n"/>
      <c r="AC873" s="21">
        <f>IF(OR($Q873="",$P873=""),"",IF($U873="Straight-line",IF(N($T873)&lt;=0,0,ROUND(($Q873-N($S873))*MIN(IF($P873&gt;Settings!$B$3,0,(YEAR(Settings!$B$3)-YEAR($P873))*12+MONTH(Settings!$B$3)-MONTH($P873)+1),$T873)/$T873,2)),0))</f>
        <v/>
      </c>
      <c r="AD873" s="21">
        <f>IF($Q873="","",$Q873-N($AC873))</f>
        <v/>
      </c>
    </row>
    <row r="874">
      <c r="P874" s="18" t="n"/>
      <c r="Q874" s="19" t="n"/>
      <c r="S874" s="19" t="n"/>
      <c r="T874" s="20" t="n"/>
      <c r="Z874" s="18" t="n"/>
      <c r="AA874" s="18" t="n"/>
      <c r="AC874" s="21">
        <f>IF(OR($Q874="",$P874=""),"",IF($U874="Straight-line",IF(N($T874)&lt;=0,0,ROUND(($Q874-N($S874))*MIN(IF($P874&gt;Settings!$B$3,0,(YEAR(Settings!$B$3)-YEAR($P874))*12+MONTH(Settings!$B$3)-MONTH($P874)+1),$T874)/$T874,2)),0))</f>
        <v/>
      </c>
      <c r="AD874" s="21">
        <f>IF($Q874="","",$Q874-N($AC874))</f>
        <v/>
      </c>
    </row>
    <row r="875">
      <c r="P875" s="18" t="n"/>
      <c r="Q875" s="19" t="n"/>
      <c r="S875" s="19" t="n"/>
      <c r="T875" s="20" t="n"/>
      <c r="Z875" s="18" t="n"/>
      <c r="AA875" s="18" t="n"/>
      <c r="AC875" s="21">
        <f>IF(OR($Q875="",$P875=""),"",IF($U875="Straight-line",IF(N($T875)&lt;=0,0,ROUND(($Q875-N($S875))*MIN(IF($P875&gt;Settings!$B$3,0,(YEAR(Settings!$B$3)-YEAR($P875))*12+MONTH(Settings!$B$3)-MONTH($P875)+1),$T875)/$T875,2)),0))</f>
        <v/>
      </c>
      <c r="AD875" s="21">
        <f>IF($Q875="","",$Q875-N($AC875))</f>
        <v/>
      </c>
    </row>
    <row r="876">
      <c r="P876" s="18" t="n"/>
      <c r="Q876" s="19" t="n"/>
      <c r="S876" s="19" t="n"/>
      <c r="T876" s="20" t="n"/>
      <c r="Z876" s="18" t="n"/>
      <c r="AA876" s="18" t="n"/>
      <c r="AC876" s="21">
        <f>IF(OR($Q876="",$P876=""),"",IF($U876="Straight-line",IF(N($T876)&lt;=0,0,ROUND(($Q876-N($S876))*MIN(IF($P876&gt;Settings!$B$3,0,(YEAR(Settings!$B$3)-YEAR($P876))*12+MONTH(Settings!$B$3)-MONTH($P876)+1),$T876)/$T876,2)),0))</f>
        <v/>
      </c>
      <c r="AD876" s="21">
        <f>IF($Q876="","",$Q876-N($AC876))</f>
        <v/>
      </c>
    </row>
    <row r="877">
      <c r="P877" s="18" t="n"/>
      <c r="Q877" s="19" t="n"/>
      <c r="S877" s="19" t="n"/>
      <c r="T877" s="20" t="n"/>
      <c r="Z877" s="18" t="n"/>
      <c r="AA877" s="18" t="n"/>
      <c r="AC877" s="21">
        <f>IF(OR($Q877="",$P877=""),"",IF($U877="Straight-line",IF(N($T877)&lt;=0,0,ROUND(($Q877-N($S877))*MIN(IF($P877&gt;Settings!$B$3,0,(YEAR(Settings!$B$3)-YEAR($P877))*12+MONTH(Settings!$B$3)-MONTH($P877)+1),$T877)/$T877,2)),0))</f>
        <v/>
      </c>
      <c r="AD877" s="21">
        <f>IF($Q877="","",$Q877-N($AC877))</f>
        <v/>
      </c>
    </row>
    <row r="878">
      <c r="P878" s="18" t="n"/>
      <c r="Q878" s="19" t="n"/>
      <c r="S878" s="19" t="n"/>
      <c r="T878" s="20" t="n"/>
      <c r="Z878" s="18" t="n"/>
      <c r="AA878" s="18" t="n"/>
      <c r="AC878" s="21">
        <f>IF(OR($Q878="",$P878=""),"",IF($U878="Straight-line",IF(N($T878)&lt;=0,0,ROUND(($Q878-N($S878))*MIN(IF($P878&gt;Settings!$B$3,0,(YEAR(Settings!$B$3)-YEAR($P878))*12+MONTH(Settings!$B$3)-MONTH($P878)+1),$T878)/$T878,2)),0))</f>
        <v/>
      </c>
      <c r="AD878" s="21">
        <f>IF($Q878="","",$Q878-N($AC878))</f>
        <v/>
      </c>
    </row>
    <row r="879">
      <c r="P879" s="18" t="n"/>
      <c r="Q879" s="19" t="n"/>
      <c r="S879" s="19" t="n"/>
      <c r="T879" s="20" t="n"/>
      <c r="Z879" s="18" t="n"/>
      <c r="AA879" s="18" t="n"/>
      <c r="AC879" s="21">
        <f>IF(OR($Q879="",$P879=""),"",IF($U879="Straight-line",IF(N($T879)&lt;=0,0,ROUND(($Q879-N($S879))*MIN(IF($P879&gt;Settings!$B$3,0,(YEAR(Settings!$B$3)-YEAR($P879))*12+MONTH(Settings!$B$3)-MONTH($P879)+1),$T879)/$T879,2)),0))</f>
        <v/>
      </c>
      <c r="AD879" s="21">
        <f>IF($Q879="","",$Q879-N($AC879))</f>
        <v/>
      </c>
    </row>
    <row r="880">
      <c r="P880" s="18" t="n"/>
      <c r="Q880" s="19" t="n"/>
      <c r="S880" s="19" t="n"/>
      <c r="T880" s="20" t="n"/>
      <c r="Z880" s="18" t="n"/>
      <c r="AA880" s="18" t="n"/>
      <c r="AC880" s="21">
        <f>IF(OR($Q880="",$P880=""),"",IF($U880="Straight-line",IF(N($T880)&lt;=0,0,ROUND(($Q880-N($S880))*MIN(IF($P880&gt;Settings!$B$3,0,(YEAR(Settings!$B$3)-YEAR($P880))*12+MONTH(Settings!$B$3)-MONTH($P880)+1),$T880)/$T880,2)),0))</f>
        <v/>
      </c>
      <c r="AD880" s="21">
        <f>IF($Q880="","",$Q880-N($AC880))</f>
        <v/>
      </c>
    </row>
    <row r="881">
      <c r="P881" s="18" t="n"/>
      <c r="Q881" s="19" t="n"/>
      <c r="S881" s="19" t="n"/>
      <c r="T881" s="20" t="n"/>
      <c r="Z881" s="18" t="n"/>
      <c r="AA881" s="18" t="n"/>
      <c r="AC881" s="21">
        <f>IF(OR($Q881="",$P881=""),"",IF($U881="Straight-line",IF(N($T881)&lt;=0,0,ROUND(($Q881-N($S881))*MIN(IF($P881&gt;Settings!$B$3,0,(YEAR(Settings!$B$3)-YEAR($P881))*12+MONTH(Settings!$B$3)-MONTH($P881)+1),$T881)/$T881,2)),0))</f>
        <v/>
      </c>
      <c r="AD881" s="21">
        <f>IF($Q881="","",$Q881-N($AC881))</f>
        <v/>
      </c>
    </row>
    <row r="882">
      <c r="P882" s="18" t="n"/>
      <c r="Q882" s="19" t="n"/>
      <c r="S882" s="19" t="n"/>
      <c r="T882" s="20" t="n"/>
      <c r="Z882" s="18" t="n"/>
      <c r="AA882" s="18" t="n"/>
      <c r="AC882" s="21">
        <f>IF(OR($Q882="",$P882=""),"",IF($U882="Straight-line",IF(N($T882)&lt;=0,0,ROUND(($Q882-N($S882))*MIN(IF($P882&gt;Settings!$B$3,0,(YEAR(Settings!$B$3)-YEAR($P882))*12+MONTH(Settings!$B$3)-MONTH($P882)+1),$T882)/$T882,2)),0))</f>
        <v/>
      </c>
      <c r="AD882" s="21">
        <f>IF($Q882="","",$Q882-N($AC882))</f>
        <v/>
      </c>
    </row>
    <row r="883">
      <c r="P883" s="18" t="n"/>
      <c r="Q883" s="19" t="n"/>
      <c r="S883" s="19" t="n"/>
      <c r="T883" s="20" t="n"/>
      <c r="Z883" s="18" t="n"/>
      <c r="AA883" s="18" t="n"/>
      <c r="AC883" s="21">
        <f>IF(OR($Q883="",$P883=""),"",IF($U883="Straight-line",IF(N($T883)&lt;=0,0,ROUND(($Q883-N($S883))*MIN(IF($P883&gt;Settings!$B$3,0,(YEAR(Settings!$B$3)-YEAR($P883))*12+MONTH(Settings!$B$3)-MONTH($P883)+1),$T883)/$T883,2)),0))</f>
        <v/>
      </c>
      <c r="AD883" s="21">
        <f>IF($Q883="","",$Q883-N($AC883))</f>
        <v/>
      </c>
    </row>
    <row r="884">
      <c r="P884" s="18" t="n"/>
      <c r="Q884" s="19" t="n"/>
      <c r="S884" s="19" t="n"/>
      <c r="T884" s="20" t="n"/>
      <c r="Z884" s="18" t="n"/>
      <c r="AA884" s="18" t="n"/>
      <c r="AC884" s="21">
        <f>IF(OR($Q884="",$P884=""),"",IF($U884="Straight-line",IF(N($T884)&lt;=0,0,ROUND(($Q884-N($S884))*MIN(IF($P884&gt;Settings!$B$3,0,(YEAR(Settings!$B$3)-YEAR($P884))*12+MONTH(Settings!$B$3)-MONTH($P884)+1),$T884)/$T884,2)),0))</f>
        <v/>
      </c>
      <c r="AD884" s="21">
        <f>IF($Q884="","",$Q884-N($AC884))</f>
        <v/>
      </c>
    </row>
    <row r="885">
      <c r="P885" s="18" t="n"/>
      <c r="Q885" s="19" t="n"/>
      <c r="S885" s="19" t="n"/>
      <c r="T885" s="20" t="n"/>
      <c r="Z885" s="18" t="n"/>
      <c r="AA885" s="18" t="n"/>
      <c r="AC885" s="21">
        <f>IF(OR($Q885="",$P885=""),"",IF($U885="Straight-line",IF(N($T885)&lt;=0,0,ROUND(($Q885-N($S885))*MIN(IF($P885&gt;Settings!$B$3,0,(YEAR(Settings!$B$3)-YEAR($P885))*12+MONTH(Settings!$B$3)-MONTH($P885)+1),$T885)/$T885,2)),0))</f>
        <v/>
      </c>
      <c r="AD885" s="21">
        <f>IF($Q885="","",$Q885-N($AC885))</f>
        <v/>
      </c>
    </row>
    <row r="886">
      <c r="P886" s="18" t="n"/>
      <c r="Q886" s="19" t="n"/>
      <c r="S886" s="19" t="n"/>
      <c r="T886" s="20" t="n"/>
      <c r="Z886" s="18" t="n"/>
      <c r="AA886" s="18" t="n"/>
      <c r="AC886" s="21">
        <f>IF(OR($Q886="",$P886=""),"",IF($U886="Straight-line",IF(N($T886)&lt;=0,0,ROUND(($Q886-N($S886))*MIN(IF($P886&gt;Settings!$B$3,0,(YEAR(Settings!$B$3)-YEAR($P886))*12+MONTH(Settings!$B$3)-MONTH($P886)+1),$T886)/$T886,2)),0))</f>
        <v/>
      </c>
      <c r="AD886" s="21">
        <f>IF($Q886="","",$Q886-N($AC886))</f>
        <v/>
      </c>
    </row>
    <row r="887">
      <c r="P887" s="18" t="n"/>
      <c r="Q887" s="19" t="n"/>
      <c r="S887" s="19" t="n"/>
      <c r="T887" s="20" t="n"/>
      <c r="Z887" s="18" t="n"/>
      <c r="AA887" s="18" t="n"/>
      <c r="AC887" s="21">
        <f>IF(OR($Q887="",$P887=""),"",IF($U887="Straight-line",IF(N($T887)&lt;=0,0,ROUND(($Q887-N($S887))*MIN(IF($P887&gt;Settings!$B$3,0,(YEAR(Settings!$B$3)-YEAR($P887))*12+MONTH(Settings!$B$3)-MONTH($P887)+1),$T887)/$T887,2)),0))</f>
        <v/>
      </c>
      <c r="AD887" s="21">
        <f>IF($Q887="","",$Q887-N($AC887))</f>
        <v/>
      </c>
    </row>
    <row r="888">
      <c r="P888" s="18" t="n"/>
      <c r="Q888" s="19" t="n"/>
      <c r="S888" s="19" t="n"/>
      <c r="T888" s="20" t="n"/>
      <c r="Z888" s="18" t="n"/>
      <c r="AA888" s="18" t="n"/>
      <c r="AC888" s="21">
        <f>IF(OR($Q888="",$P888=""),"",IF($U888="Straight-line",IF(N($T888)&lt;=0,0,ROUND(($Q888-N($S888))*MIN(IF($P888&gt;Settings!$B$3,0,(YEAR(Settings!$B$3)-YEAR($P888))*12+MONTH(Settings!$B$3)-MONTH($P888)+1),$T888)/$T888,2)),0))</f>
        <v/>
      </c>
      <c r="AD888" s="21">
        <f>IF($Q888="","",$Q888-N($AC888))</f>
        <v/>
      </c>
    </row>
    <row r="889">
      <c r="P889" s="18" t="n"/>
      <c r="Q889" s="19" t="n"/>
      <c r="S889" s="19" t="n"/>
      <c r="T889" s="20" t="n"/>
      <c r="Z889" s="18" t="n"/>
      <c r="AA889" s="18" t="n"/>
      <c r="AC889" s="21">
        <f>IF(OR($Q889="",$P889=""),"",IF($U889="Straight-line",IF(N($T889)&lt;=0,0,ROUND(($Q889-N($S889))*MIN(IF($P889&gt;Settings!$B$3,0,(YEAR(Settings!$B$3)-YEAR($P889))*12+MONTH(Settings!$B$3)-MONTH($P889)+1),$T889)/$T889,2)),0))</f>
        <v/>
      </c>
      <c r="AD889" s="21">
        <f>IF($Q889="","",$Q889-N($AC889))</f>
        <v/>
      </c>
    </row>
    <row r="890">
      <c r="P890" s="18" t="n"/>
      <c r="Q890" s="19" t="n"/>
      <c r="S890" s="19" t="n"/>
      <c r="T890" s="20" t="n"/>
      <c r="Z890" s="18" t="n"/>
      <c r="AA890" s="18" t="n"/>
      <c r="AC890" s="21">
        <f>IF(OR($Q890="",$P890=""),"",IF($U890="Straight-line",IF(N($T890)&lt;=0,0,ROUND(($Q890-N($S890))*MIN(IF($P890&gt;Settings!$B$3,0,(YEAR(Settings!$B$3)-YEAR($P890))*12+MONTH(Settings!$B$3)-MONTH($P890)+1),$T890)/$T890,2)),0))</f>
        <v/>
      </c>
      <c r="AD890" s="21">
        <f>IF($Q890="","",$Q890-N($AC890))</f>
        <v/>
      </c>
    </row>
    <row r="891">
      <c r="P891" s="18" t="n"/>
      <c r="Q891" s="19" t="n"/>
      <c r="S891" s="19" t="n"/>
      <c r="T891" s="20" t="n"/>
      <c r="Z891" s="18" t="n"/>
      <c r="AA891" s="18" t="n"/>
      <c r="AC891" s="21">
        <f>IF(OR($Q891="",$P891=""),"",IF($U891="Straight-line",IF(N($T891)&lt;=0,0,ROUND(($Q891-N($S891))*MIN(IF($P891&gt;Settings!$B$3,0,(YEAR(Settings!$B$3)-YEAR($P891))*12+MONTH(Settings!$B$3)-MONTH($P891)+1),$T891)/$T891,2)),0))</f>
        <v/>
      </c>
      <c r="AD891" s="21">
        <f>IF($Q891="","",$Q891-N($AC891))</f>
        <v/>
      </c>
    </row>
    <row r="892">
      <c r="P892" s="18" t="n"/>
      <c r="Q892" s="19" t="n"/>
      <c r="S892" s="19" t="n"/>
      <c r="T892" s="20" t="n"/>
      <c r="Z892" s="18" t="n"/>
      <c r="AA892" s="18" t="n"/>
      <c r="AC892" s="21">
        <f>IF(OR($Q892="",$P892=""),"",IF($U892="Straight-line",IF(N($T892)&lt;=0,0,ROUND(($Q892-N($S892))*MIN(IF($P892&gt;Settings!$B$3,0,(YEAR(Settings!$B$3)-YEAR($P892))*12+MONTH(Settings!$B$3)-MONTH($P892)+1),$T892)/$T892,2)),0))</f>
        <v/>
      </c>
      <c r="AD892" s="21">
        <f>IF($Q892="","",$Q892-N($AC892))</f>
        <v/>
      </c>
    </row>
    <row r="893">
      <c r="P893" s="18" t="n"/>
      <c r="Q893" s="19" t="n"/>
      <c r="S893" s="19" t="n"/>
      <c r="T893" s="20" t="n"/>
      <c r="Z893" s="18" t="n"/>
      <c r="AA893" s="18" t="n"/>
      <c r="AC893" s="21">
        <f>IF(OR($Q893="",$P893=""),"",IF($U893="Straight-line",IF(N($T893)&lt;=0,0,ROUND(($Q893-N($S893))*MIN(IF($P893&gt;Settings!$B$3,0,(YEAR(Settings!$B$3)-YEAR($P893))*12+MONTH(Settings!$B$3)-MONTH($P893)+1),$T893)/$T893,2)),0))</f>
        <v/>
      </c>
      <c r="AD893" s="21">
        <f>IF($Q893="","",$Q893-N($AC893))</f>
        <v/>
      </c>
    </row>
    <row r="894">
      <c r="P894" s="18" t="n"/>
      <c r="Q894" s="19" t="n"/>
      <c r="S894" s="19" t="n"/>
      <c r="T894" s="20" t="n"/>
      <c r="Z894" s="18" t="n"/>
      <c r="AA894" s="18" t="n"/>
      <c r="AC894" s="21">
        <f>IF(OR($Q894="",$P894=""),"",IF($U894="Straight-line",IF(N($T894)&lt;=0,0,ROUND(($Q894-N($S894))*MIN(IF($P894&gt;Settings!$B$3,0,(YEAR(Settings!$B$3)-YEAR($P894))*12+MONTH(Settings!$B$3)-MONTH($P894)+1),$T894)/$T894,2)),0))</f>
        <v/>
      </c>
      <c r="AD894" s="21">
        <f>IF($Q894="","",$Q894-N($AC894))</f>
        <v/>
      </c>
    </row>
    <row r="895">
      <c r="P895" s="18" t="n"/>
      <c r="Q895" s="19" t="n"/>
      <c r="S895" s="19" t="n"/>
      <c r="T895" s="20" t="n"/>
      <c r="Z895" s="18" t="n"/>
      <c r="AA895" s="18" t="n"/>
      <c r="AC895" s="21">
        <f>IF(OR($Q895="",$P895=""),"",IF($U895="Straight-line",IF(N($T895)&lt;=0,0,ROUND(($Q895-N($S895))*MIN(IF($P895&gt;Settings!$B$3,0,(YEAR(Settings!$B$3)-YEAR($P895))*12+MONTH(Settings!$B$3)-MONTH($P895)+1),$T895)/$T895,2)),0))</f>
        <v/>
      </c>
      <c r="AD895" s="21">
        <f>IF($Q895="","",$Q895-N($AC895))</f>
        <v/>
      </c>
    </row>
    <row r="896">
      <c r="P896" s="18" t="n"/>
      <c r="Q896" s="19" t="n"/>
      <c r="S896" s="19" t="n"/>
      <c r="T896" s="20" t="n"/>
      <c r="Z896" s="18" t="n"/>
      <c r="AA896" s="18" t="n"/>
      <c r="AC896" s="21">
        <f>IF(OR($Q896="",$P896=""),"",IF($U896="Straight-line",IF(N($T896)&lt;=0,0,ROUND(($Q896-N($S896))*MIN(IF($P896&gt;Settings!$B$3,0,(YEAR(Settings!$B$3)-YEAR($P896))*12+MONTH(Settings!$B$3)-MONTH($P896)+1),$T896)/$T896,2)),0))</f>
        <v/>
      </c>
      <c r="AD896" s="21">
        <f>IF($Q896="","",$Q896-N($AC896))</f>
        <v/>
      </c>
    </row>
    <row r="897">
      <c r="P897" s="18" t="n"/>
      <c r="Q897" s="19" t="n"/>
      <c r="S897" s="19" t="n"/>
      <c r="T897" s="20" t="n"/>
      <c r="Z897" s="18" t="n"/>
      <c r="AA897" s="18" t="n"/>
      <c r="AC897" s="21">
        <f>IF(OR($Q897="",$P897=""),"",IF($U897="Straight-line",IF(N($T897)&lt;=0,0,ROUND(($Q897-N($S897))*MIN(IF($P897&gt;Settings!$B$3,0,(YEAR(Settings!$B$3)-YEAR($P897))*12+MONTH(Settings!$B$3)-MONTH($P897)+1),$T897)/$T897,2)),0))</f>
        <v/>
      </c>
      <c r="AD897" s="21">
        <f>IF($Q897="","",$Q897-N($AC897))</f>
        <v/>
      </c>
    </row>
    <row r="898">
      <c r="P898" s="18" t="n"/>
      <c r="Q898" s="19" t="n"/>
      <c r="S898" s="19" t="n"/>
      <c r="T898" s="20" t="n"/>
      <c r="Z898" s="18" t="n"/>
      <c r="AA898" s="18" t="n"/>
      <c r="AC898" s="21">
        <f>IF(OR($Q898="",$P898=""),"",IF($U898="Straight-line",IF(N($T898)&lt;=0,0,ROUND(($Q898-N($S898))*MIN(IF($P898&gt;Settings!$B$3,0,(YEAR(Settings!$B$3)-YEAR($P898))*12+MONTH(Settings!$B$3)-MONTH($P898)+1),$T898)/$T898,2)),0))</f>
        <v/>
      </c>
      <c r="AD898" s="21">
        <f>IF($Q898="","",$Q898-N($AC898))</f>
        <v/>
      </c>
    </row>
    <row r="899">
      <c r="P899" s="18" t="n"/>
      <c r="Q899" s="19" t="n"/>
      <c r="S899" s="19" t="n"/>
      <c r="T899" s="20" t="n"/>
      <c r="Z899" s="18" t="n"/>
      <c r="AA899" s="18" t="n"/>
      <c r="AC899" s="21">
        <f>IF(OR($Q899="",$P899=""),"",IF($U899="Straight-line",IF(N($T899)&lt;=0,0,ROUND(($Q899-N($S899))*MIN(IF($P899&gt;Settings!$B$3,0,(YEAR(Settings!$B$3)-YEAR($P899))*12+MONTH(Settings!$B$3)-MONTH($P899)+1),$T899)/$T899,2)),0))</f>
        <v/>
      </c>
      <c r="AD899" s="21">
        <f>IF($Q899="","",$Q899-N($AC899))</f>
        <v/>
      </c>
    </row>
    <row r="900">
      <c r="P900" s="18" t="n"/>
      <c r="Q900" s="19" t="n"/>
      <c r="S900" s="19" t="n"/>
      <c r="T900" s="20" t="n"/>
      <c r="Z900" s="18" t="n"/>
      <c r="AA900" s="18" t="n"/>
      <c r="AC900" s="21">
        <f>IF(OR($Q900="",$P900=""),"",IF($U900="Straight-line",IF(N($T900)&lt;=0,0,ROUND(($Q900-N($S900))*MIN(IF($P900&gt;Settings!$B$3,0,(YEAR(Settings!$B$3)-YEAR($P900))*12+MONTH(Settings!$B$3)-MONTH($P900)+1),$T900)/$T900,2)),0))</f>
        <v/>
      </c>
      <c r="AD900" s="21">
        <f>IF($Q900="","",$Q900-N($AC900))</f>
        <v/>
      </c>
    </row>
    <row r="901">
      <c r="P901" s="18" t="n"/>
      <c r="Q901" s="19" t="n"/>
      <c r="S901" s="19" t="n"/>
      <c r="T901" s="20" t="n"/>
      <c r="Z901" s="18" t="n"/>
      <c r="AA901" s="18" t="n"/>
      <c r="AC901" s="21">
        <f>IF(OR($Q901="",$P901=""),"",IF($U901="Straight-line",IF(N($T901)&lt;=0,0,ROUND(($Q901-N($S901))*MIN(IF($P901&gt;Settings!$B$3,0,(YEAR(Settings!$B$3)-YEAR($P901))*12+MONTH(Settings!$B$3)-MONTH($P901)+1),$T901)/$T901,2)),0))</f>
        <v/>
      </c>
      <c r="AD901" s="21">
        <f>IF($Q901="","",$Q901-N($AC901))</f>
        <v/>
      </c>
    </row>
    <row r="902">
      <c r="P902" s="18" t="n"/>
      <c r="Q902" s="19" t="n"/>
      <c r="S902" s="19" t="n"/>
      <c r="T902" s="20" t="n"/>
      <c r="Z902" s="18" t="n"/>
      <c r="AA902" s="18" t="n"/>
      <c r="AC902" s="21">
        <f>IF(OR($Q902="",$P902=""),"",IF($U902="Straight-line",IF(N($T902)&lt;=0,0,ROUND(($Q902-N($S902))*MIN(IF($P902&gt;Settings!$B$3,0,(YEAR(Settings!$B$3)-YEAR($P902))*12+MONTH(Settings!$B$3)-MONTH($P902)+1),$T902)/$T902,2)),0))</f>
        <v/>
      </c>
      <c r="AD902" s="21">
        <f>IF($Q902="","",$Q902-N($AC902))</f>
        <v/>
      </c>
    </row>
    <row r="903">
      <c r="P903" s="18" t="n"/>
      <c r="Q903" s="19" t="n"/>
      <c r="S903" s="19" t="n"/>
      <c r="T903" s="20" t="n"/>
      <c r="Z903" s="18" t="n"/>
      <c r="AA903" s="18" t="n"/>
      <c r="AC903" s="21">
        <f>IF(OR($Q903="",$P903=""),"",IF($U903="Straight-line",IF(N($T903)&lt;=0,0,ROUND(($Q903-N($S903))*MIN(IF($P903&gt;Settings!$B$3,0,(YEAR(Settings!$B$3)-YEAR($P903))*12+MONTH(Settings!$B$3)-MONTH($P903)+1),$T903)/$T903,2)),0))</f>
        <v/>
      </c>
      <c r="AD903" s="21">
        <f>IF($Q903="","",$Q903-N($AC903))</f>
        <v/>
      </c>
    </row>
    <row r="904">
      <c r="P904" s="18" t="n"/>
      <c r="Q904" s="19" t="n"/>
      <c r="S904" s="19" t="n"/>
      <c r="T904" s="20" t="n"/>
      <c r="Z904" s="18" t="n"/>
      <c r="AA904" s="18" t="n"/>
      <c r="AC904" s="21">
        <f>IF(OR($Q904="",$P904=""),"",IF($U904="Straight-line",IF(N($T904)&lt;=0,0,ROUND(($Q904-N($S904))*MIN(IF($P904&gt;Settings!$B$3,0,(YEAR(Settings!$B$3)-YEAR($P904))*12+MONTH(Settings!$B$3)-MONTH($P904)+1),$T904)/$T904,2)),0))</f>
        <v/>
      </c>
      <c r="AD904" s="21">
        <f>IF($Q904="","",$Q904-N($AC904))</f>
        <v/>
      </c>
    </row>
    <row r="905">
      <c r="P905" s="18" t="n"/>
      <c r="Q905" s="19" t="n"/>
      <c r="S905" s="19" t="n"/>
      <c r="T905" s="20" t="n"/>
      <c r="Z905" s="18" t="n"/>
      <c r="AA905" s="18" t="n"/>
      <c r="AC905" s="21">
        <f>IF(OR($Q905="",$P905=""),"",IF($U905="Straight-line",IF(N($T905)&lt;=0,0,ROUND(($Q905-N($S905))*MIN(IF($P905&gt;Settings!$B$3,0,(YEAR(Settings!$B$3)-YEAR($P905))*12+MONTH(Settings!$B$3)-MONTH($P905)+1),$T905)/$T905,2)),0))</f>
        <v/>
      </c>
      <c r="AD905" s="21">
        <f>IF($Q905="","",$Q905-N($AC905))</f>
        <v/>
      </c>
    </row>
    <row r="906">
      <c r="P906" s="18" t="n"/>
      <c r="Q906" s="19" t="n"/>
      <c r="S906" s="19" t="n"/>
      <c r="T906" s="20" t="n"/>
      <c r="Z906" s="18" t="n"/>
      <c r="AA906" s="18" t="n"/>
      <c r="AC906" s="21">
        <f>IF(OR($Q906="",$P906=""),"",IF($U906="Straight-line",IF(N($T906)&lt;=0,0,ROUND(($Q906-N($S906))*MIN(IF($P906&gt;Settings!$B$3,0,(YEAR(Settings!$B$3)-YEAR($P906))*12+MONTH(Settings!$B$3)-MONTH($P906)+1),$T906)/$T906,2)),0))</f>
        <v/>
      </c>
      <c r="AD906" s="21">
        <f>IF($Q906="","",$Q906-N($AC906))</f>
        <v/>
      </c>
    </row>
    <row r="907">
      <c r="P907" s="18" t="n"/>
      <c r="Q907" s="19" t="n"/>
      <c r="S907" s="19" t="n"/>
      <c r="T907" s="20" t="n"/>
      <c r="Z907" s="18" t="n"/>
      <c r="AA907" s="18" t="n"/>
      <c r="AC907" s="21">
        <f>IF(OR($Q907="",$P907=""),"",IF($U907="Straight-line",IF(N($T907)&lt;=0,0,ROUND(($Q907-N($S907))*MIN(IF($P907&gt;Settings!$B$3,0,(YEAR(Settings!$B$3)-YEAR($P907))*12+MONTH(Settings!$B$3)-MONTH($P907)+1),$T907)/$T907,2)),0))</f>
        <v/>
      </c>
      <c r="AD907" s="21">
        <f>IF($Q907="","",$Q907-N($AC907))</f>
        <v/>
      </c>
    </row>
    <row r="908">
      <c r="P908" s="18" t="n"/>
      <c r="Q908" s="19" t="n"/>
      <c r="S908" s="19" t="n"/>
      <c r="T908" s="20" t="n"/>
      <c r="Z908" s="18" t="n"/>
      <c r="AA908" s="18" t="n"/>
      <c r="AC908" s="21">
        <f>IF(OR($Q908="",$P908=""),"",IF($U908="Straight-line",IF(N($T908)&lt;=0,0,ROUND(($Q908-N($S908))*MIN(IF($P908&gt;Settings!$B$3,0,(YEAR(Settings!$B$3)-YEAR($P908))*12+MONTH(Settings!$B$3)-MONTH($P908)+1),$T908)/$T908,2)),0))</f>
        <v/>
      </c>
      <c r="AD908" s="21">
        <f>IF($Q908="","",$Q908-N($AC908))</f>
        <v/>
      </c>
    </row>
    <row r="909">
      <c r="P909" s="18" t="n"/>
      <c r="Q909" s="19" t="n"/>
      <c r="S909" s="19" t="n"/>
      <c r="T909" s="20" t="n"/>
      <c r="Z909" s="18" t="n"/>
      <c r="AA909" s="18" t="n"/>
      <c r="AC909" s="21">
        <f>IF(OR($Q909="",$P909=""),"",IF($U909="Straight-line",IF(N($T909)&lt;=0,0,ROUND(($Q909-N($S909))*MIN(IF($P909&gt;Settings!$B$3,0,(YEAR(Settings!$B$3)-YEAR($P909))*12+MONTH(Settings!$B$3)-MONTH($P909)+1),$T909)/$T909,2)),0))</f>
        <v/>
      </c>
      <c r="AD909" s="21">
        <f>IF($Q909="","",$Q909-N($AC909))</f>
        <v/>
      </c>
    </row>
    <row r="910">
      <c r="P910" s="18" t="n"/>
      <c r="Q910" s="19" t="n"/>
      <c r="S910" s="19" t="n"/>
      <c r="T910" s="20" t="n"/>
      <c r="Z910" s="18" t="n"/>
      <c r="AA910" s="18" t="n"/>
      <c r="AC910" s="21">
        <f>IF(OR($Q910="",$P910=""),"",IF($U910="Straight-line",IF(N($T910)&lt;=0,0,ROUND(($Q910-N($S910))*MIN(IF($P910&gt;Settings!$B$3,0,(YEAR(Settings!$B$3)-YEAR($P910))*12+MONTH(Settings!$B$3)-MONTH($P910)+1),$T910)/$T910,2)),0))</f>
        <v/>
      </c>
      <c r="AD910" s="21">
        <f>IF($Q910="","",$Q910-N($AC910))</f>
        <v/>
      </c>
    </row>
    <row r="911">
      <c r="P911" s="18" t="n"/>
      <c r="Q911" s="19" t="n"/>
      <c r="S911" s="19" t="n"/>
      <c r="T911" s="20" t="n"/>
      <c r="Z911" s="18" t="n"/>
      <c r="AA911" s="18" t="n"/>
      <c r="AC911" s="21">
        <f>IF(OR($Q911="",$P911=""),"",IF($U911="Straight-line",IF(N($T911)&lt;=0,0,ROUND(($Q911-N($S911))*MIN(IF($P911&gt;Settings!$B$3,0,(YEAR(Settings!$B$3)-YEAR($P911))*12+MONTH(Settings!$B$3)-MONTH($P911)+1),$T911)/$T911,2)),0))</f>
        <v/>
      </c>
      <c r="AD911" s="21">
        <f>IF($Q911="","",$Q911-N($AC911))</f>
        <v/>
      </c>
    </row>
    <row r="912">
      <c r="P912" s="18" t="n"/>
      <c r="Q912" s="19" t="n"/>
      <c r="S912" s="19" t="n"/>
      <c r="T912" s="20" t="n"/>
      <c r="Z912" s="18" t="n"/>
      <c r="AA912" s="18" t="n"/>
      <c r="AC912" s="21">
        <f>IF(OR($Q912="",$P912=""),"",IF($U912="Straight-line",IF(N($T912)&lt;=0,0,ROUND(($Q912-N($S912))*MIN(IF($P912&gt;Settings!$B$3,0,(YEAR(Settings!$B$3)-YEAR($P912))*12+MONTH(Settings!$B$3)-MONTH($P912)+1),$T912)/$T912,2)),0))</f>
        <v/>
      </c>
      <c r="AD912" s="21">
        <f>IF($Q912="","",$Q912-N($AC912))</f>
        <v/>
      </c>
    </row>
    <row r="913">
      <c r="P913" s="18" t="n"/>
      <c r="Q913" s="19" t="n"/>
      <c r="S913" s="19" t="n"/>
      <c r="T913" s="20" t="n"/>
      <c r="Z913" s="18" t="n"/>
      <c r="AA913" s="18" t="n"/>
      <c r="AC913" s="21">
        <f>IF(OR($Q913="",$P913=""),"",IF($U913="Straight-line",IF(N($T913)&lt;=0,0,ROUND(($Q913-N($S913))*MIN(IF($P913&gt;Settings!$B$3,0,(YEAR(Settings!$B$3)-YEAR($P913))*12+MONTH(Settings!$B$3)-MONTH($P913)+1),$T913)/$T913,2)),0))</f>
        <v/>
      </c>
      <c r="AD913" s="21">
        <f>IF($Q913="","",$Q913-N($AC913))</f>
        <v/>
      </c>
    </row>
    <row r="914">
      <c r="P914" s="18" t="n"/>
      <c r="Q914" s="19" t="n"/>
      <c r="S914" s="19" t="n"/>
      <c r="T914" s="20" t="n"/>
      <c r="Z914" s="18" t="n"/>
      <c r="AA914" s="18" t="n"/>
      <c r="AC914" s="21">
        <f>IF(OR($Q914="",$P914=""),"",IF($U914="Straight-line",IF(N($T914)&lt;=0,0,ROUND(($Q914-N($S914))*MIN(IF($P914&gt;Settings!$B$3,0,(YEAR(Settings!$B$3)-YEAR($P914))*12+MONTH(Settings!$B$3)-MONTH($P914)+1),$T914)/$T914,2)),0))</f>
        <v/>
      </c>
      <c r="AD914" s="21">
        <f>IF($Q914="","",$Q914-N($AC914))</f>
        <v/>
      </c>
    </row>
    <row r="915">
      <c r="P915" s="18" t="n"/>
      <c r="Q915" s="19" t="n"/>
      <c r="S915" s="19" t="n"/>
      <c r="T915" s="20" t="n"/>
      <c r="Z915" s="18" t="n"/>
      <c r="AA915" s="18" t="n"/>
      <c r="AC915" s="21">
        <f>IF(OR($Q915="",$P915=""),"",IF($U915="Straight-line",IF(N($T915)&lt;=0,0,ROUND(($Q915-N($S915))*MIN(IF($P915&gt;Settings!$B$3,0,(YEAR(Settings!$B$3)-YEAR($P915))*12+MONTH(Settings!$B$3)-MONTH($P915)+1),$T915)/$T915,2)),0))</f>
        <v/>
      </c>
      <c r="AD915" s="21">
        <f>IF($Q915="","",$Q915-N($AC915))</f>
        <v/>
      </c>
    </row>
    <row r="916">
      <c r="P916" s="18" t="n"/>
      <c r="Q916" s="19" t="n"/>
      <c r="S916" s="19" t="n"/>
      <c r="T916" s="20" t="n"/>
      <c r="Z916" s="18" t="n"/>
      <c r="AA916" s="18" t="n"/>
      <c r="AC916" s="21">
        <f>IF(OR($Q916="",$P916=""),"",IF($U916="Straight-line",IF(N($T916)&lt;=0,0,ROUND(($Q916-N($S916))*MIN(IF($P916&gt;Settings!$B$3,0,(YEAR(Settings!$B$3)-YEAR($P916))*12+MONTH(Settings!$B$3)-MONTH($P916)+1),$T916)/$T916,2)),0))</f>
        <v/>
      </c>
      <c r="AD916" s="21">
        <f>IF($Q916="","",$Q916-N($AC916))</f>
        <v/>
      </c>
    </row>
    <row r="917">
      <c r="P917" s="18" t="n"/>
      <c r="Q917" s="19" t="n"/>
      <c r="S917" s="19" t="n"/>
      <c r="T917" s="20" t="n"/>
      <c r="Z917" s="18" t="n"/>
      <c r="AA917" s="18" t="n"/>
      <c r="AC917" s="21">
        <f>IF(OR($Q917="",$P917=""),"",IF($U917="Straight-line",IF(N($T917)&lt;=0,0,ROUND(($Q917-N($S917))*MIN(IF($P917&gt;Settings!$B$3,0,(YEAR(Settings!$B$3)-YEAR($P917))*12+MONTH(Settings!$B$3)-MONTH($P917)+1),$T917)/$T917,2)),0))</f>
        <v/>
      </c>
      <c r="AD917" s="21">
        <f>IF($Q917="","",$Q917-N($AC917))</f>
        <v/>
      </c>
    </row>
    <row r="918">
      <c r="P918" s="18" t="n"/>
      <c r="Q918" s="19" t="n"/>
      <c r="S918" s="19" t="n"/>
      <c r="T918" s="20" t="n"/>
      <c r="Z918" s="18" t="n"/>
      <c r="AA918" s="18" t="n"/>
      <c r="AC918" s="21">
        <f>IF(OR($Q918="",$P918=""),"",IF($U918="Straight-line",IF(N($T918)&lt;=0,0,ROUND(($Q918-N($S918))*MIN(IF($P918&gt;Settings!$B$3,0,(YEAR(Settings!$B$3)-YEAR($P918))*12+MONTH(Settings!$B$3)-MONTH($P918)+1),$T918)/$T918,2)),0))</f>
        <v/>
      </c>
      <c r="AD918" s="21">
        <f>IF($Q918="","",$Q918-N($AC918))</f>
        <v/>
      </c>
    </row>
    <row r="919">
      <c r="P919" s="18" t="n"/>
      <c r="Q919" s="19" t="n"/>
      <c r="S919" s="19" t="n"/>
      <c r="T919" s="20" t="n"/>
      <c r="Z919" s="18" t="n"/>
      <c r="AA919" s="18" t="n"/>
      <c r="AC919" s="21">
        <f>IF(OR($Q919="",$P919=""),"",IF($U919="Straight-line",IF(N($T919)&lt;=0,0,ROUND(($Q919-N($S919))*MIN(IF($P919&gt;Settings!$B$3,0,(YEAR(Settings!$B$3)-YEAR($P919))*12+MONTH(Settings!$B$3)-MONTH($P919)+1),$T919)/$T919,2)),0))</f>
        <v/>
      </c>
      <c r="AD919" s="21">
        <f>IF($Q919="","",$Q919-N($AC919))</f>
        <v/>
      </c>
    </row>
    <row r="920">
      <c r="P920" s="18" t="n"/>
      <c r="Q920" s="19" t="n"/>
      <c r="S920" s="19" t="n"/>
      <c r="T920" s="20" t="n"/>
      <c r="Z920" s="18" t="n"/>
      <c r="AA920" s="18" t="n"/>
      <c r="AC920" s="21">
        <f>IF(OR($Q920="",$P920=""),"",IF($U920="Straight-line",IF(N($T920)&lt;=0,0,ROUND(($Q920-N($S920))*MIN(IF($P920&gt;Settings!$B$3,0,(YEAR(Settings!$B$3)-YEAR($P920))*12+MONTH(Settings!$B$3)-MONTH($P920)+1),$T920)/$T920,2)),0))</f>
        <v/>
      </c>
      <c r="AD920" s="21">
        <f>IF($Q920="","",$Q920-N($AC920))</f>
        <v/>
      </c>
    </row>
    <row r="921">
      <c r="P921" s="18" t="n"/>
      <c r="Q921" s="19" t="n"/>
      <c r="S921" s="19" t="n"/>
      <c r="T921" s="20" t="n"/>
      <c r="Z921" s="18" t="n"/>
      <c r="AA921" s="18" t="n"/>
      <c r="AC921" s="21">
        <f>IF(OR($Q921="",$P921=""),"",IF($U921="Straight-line",IF(N($T921)&lt;=0,0,ROUND(($Q921-N($S921))*MIN(IF($P921&gt;Settings!$B$3,0,(YEAR(Settings!$B$3)-YEAR($P921))*12+MONTH(Settings!$B$3)-MONTH($P921)+1),$T921)/$T921,2)),0))</f>
        <v/>
      </c>
      <c r="AD921" s="21">
        <f>IF($Q921="","",$Q921-N($AC921))</f>
        <v/>
      </c>
    </row>
    <row r="922">
      <c r="P922" s="18" t="n"/>
      <c r="Q922" s="19" t="n"/>
      <c r="S922" s="19" t="n"/>
      <c r="T922" s="20" t="n"/>
      <c r="Z922" s="18" t="n"/>
      <c r="AA922" s="18" t="n"/>
      <c r="AC922" s="21">
        <f>IF(OR($Q922="",$P922=""),"",IF($U922="Straight-line",IF(N($T922)&lt;=0,0,ROUND(($Q922-N($S922))*MIN(IF($P922&gt;Settings!$B$3,0,(YEAR(Settings!$B$3)-YEAR($P922))*12+MONTH(Settings!$B$3)-MONTH($P922)+1),$T922)/$T922,2)),0))</f>
        <v/>
      </c>
      <c r="AD922" s="21">
        <f>IF($Q922="","",$Q922-N($AC922))</f>
        <v/>
      </c>
    </row>
    <row r="923">
      <c r="P923" s="18" t="n"/>
      <c r="Q923" s="19" t="n"/>
      <c r="S923" s="19" t="n"/>
      <c r="T923" s="20" t="n"/>
      <c r="Z923" s="18" t="n"/>
      <c r="AA923" s="18" t="n"/>
      <c r="AC923" s="21">
        <f>IF(OR($Q923="",$P923=""),"",IF($U923="Straight-line",IF(N($T923)&lt;=0,0,ROUND(($Q923-N($S923))*MIN(IF($P923&gt;Settings!$B$3,0,(YEAR(Settings!$B$3)-YEAR($P923))*12+MONTH(Settings!$B$3)-MONTH($P923)+1),$T923)/$T923,2)),0))</f>
        <v/>
      </c>
      <c r="AD923" s="21">
        <f>IF($Q923="","",$Q923-N($AC923))</f>
        <v/>
      </c>
    </row>
    <row r="924">
      <c r="P924" s="18" t="n"/>
      <c r="Q924" s="19" t="n"/>
      <c r="S924" s="19" t="n"/>
      <c r="T924" s="20" t="n"/>
      <c r="Z924" s="18" t="n"/>
      <c r="AA924" s="18" t="n"/>
      <c r="AC924" s="21">
        <f>IF(OR($Q924="",$P924=""),"",IF($U924="Straight-line",IF(N($T924)&lt;=0,0,ROUND(($Q924-N($S924))*MIN(IF($P924&gt;Settings!$B$3,0,(YEAR(Settings!$B$3)-YEAR($P924))*12+MONTH(Settings!$B$3)-MONTH($P924)+1),$T924)/$T924,2)),0))</f>
        <v/>
      </c>
      <c r="AD924" s="21">
        <f>IF($Q924="","",$Q924-N($AC924))</f>
        <v/>
      </c>
    </row>
    <row r="925">
      <c r="P925" s="18" t="n"/>
      <c r="Q925" s="19" t="n"/>
      <c r="S925" s="19" t="n"/>
      <c r="T925" s="20" t="n"/>
      <c r="Z925" s="18" t="n"/>
      <c r="AA925" s="18" t="n"/>
      <c r="AC925" s="21">
        <f>IF(OR($Q925="",$P925=""),"",IF($U925="Straight-line",IF(N($T925)&lt;=0,0,ROUND(($Q925-N($S925))*MIN(IF($P925&gt;Settings!$B$3,0,(YEAR(Settings!$B$3)-YEAR($P925))*12+MONTH(Settings!$B$3)-MONTH($P925)+1),$T925)/$T925,2)),0))</f>
        <v/>
      </c>
      <c r="AD925" s="21">
        <f>IF($Q925="","",$Q925-N($AC925))</f>
        <v/>
      </c>
    </row>
    <row r="926">
      <c r="P926" s="18" t="n"/>
      <c r="Q926" s="19" t="n"/>
      <c r="S926" s="19" t="n"/>
      <c r="T926" s="20" t="n"/>
      <c r="Z926" s="18" t="n"/>
      <c r="AA926" s="18" t="n"/>
      <c r="AC926" s="21">
        <f>IF(OR($Q926="",$P926=""),"",IF($U926="Straight-line",IF(N($T926)&lt;=0,0,ROUND(($Q926-N($S926))*MIN(IF($P926&gt;Settings!$B$3,0,(YEAR(Settings!$B$3)-YEAR($P926))*12+MONTH(Settings!$B$3)-MONTH($P926)+1),$T926)/$T926,2)),0))</f>
        <v/>
      </c>
      <c r="AD926" s="21">
        <f>IF($Q926="","",$Q926-N($AC926))</f>
        <v/>
      </c>
    </row>
    <row r="927">
      <c r="P927" s="18" t="n"/>
      <c r="Q927" s="19" t="n"/>
      <c r="S927" s="19" t="n"/>
      <c r="T927" s="20" t="n"/>
      <c r="Z927" s="18" t="n"/>
      <c r="AA927" s="18" t="n"/>
      <c r="AC927" s="21">
        <f>IF(OR($Q927="",$P927=""),"",IF($U927="Straight-line",IF(N($T927)&lt;=0,0,ROUND(($Q927-N($S927))*MIN(IF($P927&gt;Settings!$B$3,0,(YEAR(Settings!$B$3)-YEAR($P927))*12+MONTH(Settings!$B$3)-MONTH($P927)+1),$T927)/$T927,2)),0))</f>
        <v/>
      </c>
      <c r="AD927" s="21">
        <f>IF($Q927="","",$Q927-N($AC927))</f>
        <v/>
      </c>
    </row>
    <row r="928">
      <c r="P928" s="18" t="n"/>
      <c r="Q928" s="19" t="n"/>
      <c r="S928" s="19" t="n"/>
      <c r="T928" s="20" t="n"/>
      <c r="Z928" s="18" t="n"/>
      <c r="AA928" s="18" t="n"/>
      <c r="AC928" s="21">
        <f>IF(OR($Q928="",$P928=""),"",IF($U928="Straight-line",IF(N($T928)&lt;=0,0,ROUND(($Q928-N($S928))*MIN(IF($P928&gt;Settings!$B$3,0,(YEAR(Settings!$B$3)-YEAR($P928))*12+MONTH(Settings!$B$3)-MONTH($P928)+1),$T928)/$T928,2)),0))</f>
        <v/>
      </c>
      <c r="AD928" s="21">
        <f>IF($Q928="","",$Q928-N($AC928))</f>
        <v/>
      </c>
    </row>
    <row r="929">
      <c r="P929" s="18" t="n"/>
      <c r="Q929" s="19" t="n"/>
      <c r="S929" s="19" t="n"/>
      <c r="T929" s="20" t="n"/>
      <c r="Z929" s="18" t="n"/>
      <c r="AA929" s="18" t="n"/>
      <c r="AC929" s="21">
        <f>IF(OR($Q929="",$P929=""),"",IF($U929="Straight-line",IF(N($T929)&lt;=0,0,ROUND(($Q929-N($S929))*MIN(IF($P929&gt;Settings!$B$3,0,(YEAR(Settings!$B$3)-YEAR($P929))*12+MONTH(Settings!$B$3)-MONTH($P929)+1),$T929)/$T929,2)),0))</f>
        <v/>
      </c>
      <c r="AD929" s="21">
        <f>IF($Q929="","",$Q929-N($AC929))</f>
        <v/>
      </c>
    </row>
    <row r="930">
      <c r="P930" s="18" t="n"/>
      <c r="Q930" s="19" t="n"/>
      <c r="S930" s="19" t="n"/>
      <c r="T930" s="20" t="n"/>
      <c r="Z930" s="18" t="n"/>
      <c r="AA930" s="18" t="n"/>
      <c r="AC930" s="21">
        <f>IF(OR($Q930="",$P930=""),"",IF($U930="Straight-line",IF(N($T930)&lt;=0,0,ROUND(($Q930-N($S930))*MIN(IF($P930&gt;Settings!$B$3,0,(YEAR(Settings!$B$3)-YEAR($P930))*12+MONTH(Settings!$B$3)-MONTH($P930)+1),$T930)/$T930,2)),0))</f>
        <v/>
      </c>
      <c r="AD930" s="21">
        <f>IF($Q930="","",$Q930-N($AC930))</f>
        <v/>
      </c>
    </row>
    <row r="931">
      <c r="P931" s="18" t="n"/>
      <c r="Q931" s="19" t="n"/>
      <c r="S931" s="19" t="n"/>
      <c r="T931" s="20" t="n"/>
      <c r="Z931" s="18" t="n"/>
      <c r="AA931" s="18" t="n"/>
      <c r="AC931" s="21">
        <f>IF(OR($Q931="",$P931=""),"",IF($U931="Straight-line",IF(N($T931)&lt;=0,0,ROUND(($Q931-N($S931))*MIN(IF($P931&gt;Settings!$B$3,0,(YEAR(Settings!$B$3)-YEAR($P931))*12+MONTH(Settings!$B$3)-MONTH($P931)+1),$T931)/$T931,2)),0))</f>
        <v/>
      </c>
      <c r="AD931" s="21">
        <f>IF($Q931="","",$Q931-N($AC931))</f>
        <v/>
      </c>
    </row>
    <row r="932">
      <c r="P932" s="18" t="n"/>
      <c r="Q932" s="19" t="n"/>
      <c r="S932" s="19" t="n"/>
      <c r="T932" s="20" t="n"/>
      <c r="Z932" s="18" t="n"/>
      <c r="AA932" s="18" t="n"/>
      <c r="AC932" s="21">
        <f>IF(OR($Q932="",$P932=""),"",IF($U932="Straight-line",IF(N($T932)&lt;=0,0,ROUND(($Q932-N($S932))*MIN(IF($P932&gt;Settings!$B$3,0,(YEAR(Settings!$B$3)-YEAR($P932))*12+MONTH(Settings!$B$3)-MONTH($P932)+1),$T932)/$T932,2)),0))</f>
        <v/>
      </c>
      <c r="AD932" s="21">
        <f>IF($Q932="","",$Q932-N($AC932))</f>
        <v/>
      </c>
    </row>
    <row r="933">
      <c r="P933" s="18" t="n"/>
      <c r="Q933" s="19" t="n"/>
      <c r="S933" s="19" t="n"/>
      <c r="T933" s="20" t="n"/>
      <c r="Z933" s="18" t="n"/>
      <c r="AA933" s="18" t="n"/>
      <c r="AC933" s="21">
        <f>IF(OR($Q933="",$P933=""),"",IF($U933="Straight-line",IF(N($T933)&lt;=0,0,ROUND(($Q933-N($S933))*MIN(IF($P933&gt;Settings!$B$3,0,(YEAR(Settings!$B$3)-YEAR($P933))*12+MONTH(Settings!$B$3)-MONTH($P933)+1),$T933)/$T933,2)),0))</f>
        <v/>
      </c>
      <c r="AD933" s="21">
        <f>IF($Q933="","",$Q933-N($AC933))</f>
        <v/>
      </c>
    </row>
    <row r="934">
      <c r="P934" s="18" t="n"/>
      <c r="Q934" s="19" t="n"/>
      <c r="S934" s="19" t="n"/>
      <c r="T934" s="20" t="n"/>
      <c r="Z934" s="18" t="n"/>
      <c r="AA934" s="18" t="n"/>
      <c r="AC934" s="21">
        <f>IF(OR($Q934="",$P934=""),"",IF($U934="Straight-line",IF(N($T934)&lt;=0,0,ROUND(($Q934-N($S934))*MIN(IF($P934&gt;Settings!$B$3,0,(YEAR(Settings!$B$3)-YEAR($P934))*12+MONTH(Settings!$B$3)-MONTH($P934)+1),$T934)/$T934,2)),0))</f>
        <v/>
      </c>
      <c r="AD934" s="21">
        <f>IF($Q934="","",$Q934-N($AC934))</f>
        <v/>
      </c>
    </row>
    <row r="935">
      <c r="P935" s="18" t="n"/>
      <c r="Q935" s="19" t="n"/>
      <c r="S935" s="19" t="n"/>
      <c r="T935" s="20" t="n"/>
      <c r="Z935" s="18" t="n"/>
      <c r="AA935" s="18" t="n"/>
      <c r="AC935" s="21">
        <f>IF(OR($Q935="",$P935=""),"",IF($U935="Straight-line",IF(N($T935)&lt;=0,0,ROUND(($Q935-N($S935))*MIN(IF($P935&gt;Settings!$B$3,0,(YEAR(Settings!$B$3)-YEAR($P935))*12+MONTH(Settings!$B$3)-MONTH($P935)+1),$T935)/$T935,2)),0))</f>
        <v/>
      </c>
      <c r="AD935" s="21">
        <f>IF($Q935="","",$Q935-N($AC935))</f>
        <v/>
      </c>
    </row>
    <row r="936">
      <c r="P936" s="18" t="n"/>
      <c r="Q936" s="19" t="n"/>
      <c r="S936" s="19" t="n"/>
      <c r="T936" s="20" t="n"/>
      <c r="Z936" s="18" t="n"/>
      <c r="AA936" s="18" t="n"/>
      <c r="AC936" s="21">
        <f>IF(OR($Q936="",$P936=""),"",IF($U936="Straight-line",IF(N($T936)&lt;=0,0,ROUND(($Q936-N($S936))*MIN(IF($P936&gt;Settings!$B$3,0,(YEAR(Settings!$B$3)-YEAR($P936))*12+MONTH(Settings!$B$3)-MONTH($P936)+1),$T936)/$T936,2)),0))</f>
        <v/>
      </c>
      <c r="AD936" s="21">
        <f>IF($Q936="","",$Q936-N($AC936))</f>
        <v/>
      </c>
    </row>
    <row r="937">
      <c r="P937" s="18" t="n"/>
      <c r="Q937" s="19" t="n"/>
      <c r="S937" s="19" t="n"/>
      <c r="T937" s="20" t="n"/>
      <c r="Z937" s="18" t="n"/>
      <c r="AA937" s="18" t="n"/>
      <c r="AC937" s="21">
        <f>IF(OR($Q937="",$P937=""),"",IF($U937="Straight-line",IF(N($T937)&lt;=0,0,ROUND(($Q937-N($S937))*MIN(IF($P937&gt;Settings!$B$3,0,(YEAR(Settings!$B$3)-YEAR($P937))*12+MONTH(Settings!$B$3)-MONTH($P937)+1),$T937)/$T937,2)),0))</f>
        <v/>
      </c>
      <c r="AD937" s="21">
        <f>IF($Q937="","",$Q937-N($AC937))</f>
        <v/>
      </c>
    </row>
    <row r="938">
      <c r="P938" s="18" t="n"/>
      <c r="Q938" s="19" t="n"/>
      <c r="S938" s="19" t="n"/>
      <c r="T938" s="20" t="n"/>
      <c r="Z938" s="18" t="n"/>
      <c r="AA938" s="18" t="n"/>
      <c r="AC938" s="21">
        <f>IF(OR($Q938="",$P938=""),"",IF($U938="Straight-line",IF(N($T938)&lt;=0,0,ROUND(($Q938-N($S938))*MIN(IF($P938&gt;Settings!$B$3,0,(YEAR(Settings!$B$3)-YEAR($P938))*12+MONTH(Settings!$B$3)-MONTH($P938)+1),$T938)/$T938,2)),0))</f>
        <v/>
      </c>
      <c r="AD938" s="21">
        <f>IF($Q938="","",$Q938-N($AC938))</f>
        <v/>
      </c>
    </row>
    <row r="939">
      <c r="P939" s="18" t="n"/>
      <c r="Q939" s="19" t="n"/>
      <c r="S939" s="19" t="n"/>
      <c r="T939" s="20" t="n"/>
      <c r="Z939" s="18" t="n"/>
      <c r="AA939" s="18" t="n"/>
      <c r="AC939" s="21">
        <f>IF(OR($Q939="",$P939=""),"",IF($U939="Straight-line",IF(N($T939)&lt;=0,0,ROUND(($Q939-N($S939))*MIN(IF($P939&gt;Settings!$B$3,0,(YEAR(Settings!$B$3)-YEAR($P939))*12+MONTH(Settings!$B$3)-MONTH($P939)+1),$T939)/$T939,2)),0))</f>
        <v/>
      </c>
      <c r="AD939" s="21">
        <f>IF($Q939="","",$Q939-N($AC939))</f>
        <v/>
      </c>
    </row>
    <row r="940">
      <c r="P940" s="18" t="n"/>
      <c r="Q940" s="19" t="n"/>
      <c r="S940" s="19" t="n"/>
      <c r="T940" s="20" t="n"/>
      <c r="Z940" s="18" t="n"/>
      <c r="AA940" s="18" t="n"/>
      <c r="AC940" s="21">
        <f>IF(OR($Q940="",$P940=""),"",IF($U940="Straight-line",IF(N($T940)&lt;=0,0,ROUND(($Q940-N($S940))*MIN(IF($P940&gt;Settings!$B$3,0,(YEAR(Settings!$B$3)-YEAR($P940))*12+MONTH(Settings!$B$3)-MONTH($P940)+1),$T940)/$T940,2)),0))</f>
        <v/>
      </c>
      <c r="AD940" s="21">
        <f>IF($Q940="","",$Q940-N($AC940))</f>
        <v/>
      </c>
    </row>
    <row r="941">
      <c r="P941" s="18" t="n"/>
      <c r="Q941" s="19" t="n"/>
      <c r="S941" s="19" t="n"/>
      <c r="T941" s="20" t="n"/>
      <c r="Z941" s="18" t="n"/>
      <c r="AA941" s="18" t="n"/>
      <c r="AC941" s="21">
        <f>IF(OR($Q941="",$P941=""),"",IF($U941="Straight-line",IF(N($T941)&lt;=0,0,ROUND(($Q941-N($S941))*MIN(IF($P941&gt;Settings!$B$3,0,(YEAR(Settings!$B$3)-YEAR($P941))*12+MONTH(Settings!$B$3)-MONTH($P941)+1),$T941)/$T941,2)),0))</f>
        <v/>
      </c>
      <c r="AD941" s="21">
        <f>IF($Q941="","",$Q941-N($AC941))</f>
        <v/>
      </c>
    </row>
    <row r="942">
      <c r="P942" s="18" t="n"/>
      <c r="Q942" s="19" t="n"/>
      <c r="S942" s="19" t="n"/>
      <c r="T942" s="20" t="n"/>
      <c r="Z942" s="18" t="n"/>
      <c r="AA942" s="18" t="n"/>
      <c r="AC942" s="21">
        <f>IF(OR($Q942="",$P942=""),"",IF($U942="Straight-line",IF(N($T942)&lt;=0,0,ROUND(($Q942-N($S942))*MIN(IF($P942&gt;Settings!$B$3,0,(YEAR(Settings!$B$3)-YEAR($P942))*12+MONTH(Settings!$B$3)-MONTH($P942)+1),$T942)/$T942,2)),0))</f>
        <v/>
      </c>
      <c r="AD942" s="21">
        <f>IF($Q942="","",$Q942-N($AC942))</f>
        <v/>
      </c>
    </row>
    <row r="943">
      <c r="P943" s="18" t="n"/>
      <c r="Q943" s="19" t="n"/>
      <c r="S943" s="19" t="n"/>
      <c r="T943" s="20" t="n"/>
      <c r="Z943" s="18" t="n"/>
      <c r="AA943" s="18" t="n"/>
      <c r="AC943" s="21">
        <f>IF(OR($Q943="",$P943=""),"",IF($U943="Straight-line",IF(N($T943)&lt;=0,0,ROUND(($Q943-N($S943))*MIN(IF($P943&gt;Settings!$B$3,0,(YEAR(Settings!$B$3)-YEAR($P943))*12+MONTH(Settings!$B$3)-MONTH($P943)+1),$T943)/$T943,2)),0))</f>
        <v/>
      </c>
      <c r="AD943" s="21">
        <f>IF($Q943="","",$Q943-N($AC943))</f>
        <v/>
      </c>
    </row>
    <row r="944">
      <c r="P944" s="18" t="n"/>
      <c r="Q944" s="19" t="n"/>
      <c r="S944" s="19" t="n"/>
      <c r="T944" s="20" t="n"/>
      <c r="Z944" s="18" t="n"/>
      <c r="AA944" s="18" t="n"/>
      <c r="AC944" s="21">
        <f>IF(OR($Q944="",$P944=""),"",IF($U944="Straight-line",IF(N($T944)&lt;=0,0,ROUND(($Q944-N($S944))*MIN(IF($P944&gt;Settings!$B$3,0,(YEAR(Settings!$B$3)-YEAR($P944))*12+MONTH(Settings!$B$3)-MONTH($P944)+1),$T944)/$T944,2)),0))</f>
        <v/>
      </c>
      <c r="AD944" s="21">
        <f>IF($Q944="","",$Q944-N($AC944))</f>
        <v/>
      </c>
    </row>
    <row r="945">
      <c r="P945" s="18" t="n"/>
      <c r="Q945" s="19" t="n"/>
      <c r="S945" s="19" t="n"/>
      <c r="T945" s="20" t="n"/>
      <c r="Z945" s="18" t="n"/>
      <c r="AA945" s="18" t="n"/>
      <c r="AC945" s="21">
        <f>IF(OR($Q945="",$P945=""),"",IF($U945="Straight-line",IF(N($T945)&lt;=0,0,ROUND(($Q945-N($S945))*MIN(IF($P945&gt;Settings!$B$3,0,(YEAR(Settings!$B$3)-YEAR($P945))*12+MONTH(Settings!$B$3)-MONTH($P945)+1),$T945)/$T945,2)),0))</f>
        <v/>
      </c>
      <c r="AD945" s="21">
        <f>IF($Q945="","",$Q945-N($AC945))</f>
        <v/>
      </c>
    </row>
    <row r="946">
      <c r="P946" s="18" t="n"/>
      <c r="Q946" s="19" t="n"/>
      <c r="S946" s="19" t="n"/>
      <c r="T946" s="20" t="n"/>
      <c r="Z946" s="18" t="n"/>
      <c r="AA946" s="18" t="n"/>
      <c r="AC946" s="21">
        <f>IF(OR($Q946="",$P946=""),"",IF($U946="Straight-line",IF(N($T946)&lt;=0,0,ROUND(($Q946-N($S946))*MIN(IF($P946&gt;Settings!$B$3,0,(YEAR(Settings!$B$3)-YEAR($P946))*12+MONTH(Settings!$B$3)-MONTH($P946)+1),$T946)/$T946,2)),0))</f>
        <v/>
      </c>
      <c r="AD946" s="21">
        <f>IF($Q946="","",$Q946-N($AC946))</f>
        <v/>
      </c>
    </row>
    <row r="947">
      <c r="P947" s="18" t="n"/>
      <c r="Q947" s="19" t="n"/>
      <c r="S947" s="19" t="n"/>
      <c r="T947" s="20" t="n"/>
      <c r="Z947" s="18" t="n"/>
      <c r="AA947" s="18" t="n"/>
      <c r="AC947" s="21">
        <f>IF(OR($Q947="",$P947=""),"",IF($U947="Straight-line",IF(N($T947)&lt;=0,0,ROUND(($Q947-N($S947))*MIN(IF($P947&gt;Settings!$B$3,0,(YEAR(Settings!$B$3)-YEAR($P947))*12+MONTH(Settings!$B$3)-MONTH($P947)+1),$T947)/$T947,2)),0))</f>
        <v/>
      </c>
      <c r="AD947" s="21">
        <f>IF($Q947="","",$Q947-N($AC947))</f>
        <v/>
      </c>
    </row>
    <row r="948">
      <c r="P948" s="18" t="n"/>
      <c r="Q948" s="19" t="n"/>
      <c r="S948" s="19" t="n"/>
      <c r="T948" s="20" t="n"/>
      <c r="Z948" s="18" t="n"/>
      <c r="AA948" s="18" t="n"/>
      <c r="AC948" s="21">
        <f>IF(OR($Q948="",$P948=""),"",IF($U948="Straight-line",IF(N($T948)&lt;=0,0,ROUND(($Q948-N($S948))*MIN(IF($P948&gt;Settings!$B$3,0,(YEAR(Settings!$B$3)-YEAR($P948))*12+MONTH(Settings!$B$3)-MONTH($P948)+1),$T948)/$T948,2)),0))</f>
        <v/>
      </c>
      <c r="AD948" s="21">
        <f>IF($Q948="","",$Q948-N($AC948))</f>
        <v/>
      </c>
    </row>
    <row r="949">
      <c r="P949" s="18" t="n"/>
      <c r="Q949" s="19" t="n"/>
      <c r="S949" s="19" t="n"/>
      <c r="T949" s="20" t="n"/>
      <c r="Z949" s="18" t="n"/>
      <c r="AA949" s="18" t="n"/>
      <c r="AC949" s="21">
        <f>IF(OR($Q949="",$P949=""),"",IF($U949="Straight-line",IF(N($T949)&lt;=0,0,ROUND(($Q949-N($S949))*MIN(IF($P949&gt;Settings!$B$3,0,(YEAR(Settings!$B$3)-YEAR($P949))*12+MONTH(Settings!$B$3)-MONTH($P949)+1),$T949)/$T949,2)),0))</f>
        <v/>
      </c>
      <c r="AD949" s="21">
        <f>IF($Q949="","",$Q949-N($AC949))</f>
        <v/>
      </c>
    </row>
    <row r="950">
      <c r="P950" s="18" t="n"/>
      <c r="Q950" s="19" t="n"/>
      <c r="S950" s="19" t="n"/>
      <c r="T950" s="20" t="n"/>
      <c r="Z950" s="18" t="n"/>
      <c r="AA950" s="18" t="n"/>
      <c r="AC950" s="21">
        <f>IF(OR($Q950="",$P950=""),"",IF($U950="Straight-line",IF(N($T950)&lt;=0,0,ROUND(($Q950-N($S950))*MIN(IF($P950&gt;Settings!$B$3,0,(YEAR(Settings!$B$3)-YEAR($P950))*12+MONTH(Settings!$B$3)-MONTH($P950)+1),$T950)/$T950,2)),0))</f>
        <v/>
      </c>
      <c r="AD950" s="21">
        <f>IF($Q950="","",$Q950-N($AC950))</f>
        <v/>
      </c>
    </row>
    <row r="951">
      <c r="P951" s="18" t="n"/>
      <c r="Q951" s="19" t="n"/>
      <c r="S951" s="19" t="n"/>
      <c r="T951" s="20" t="n"/>
      <c r="Z951" s="18" t="n"/>
      <c r="AA951" s="18" t="n"/>
      <c r="AC951" s="21">
        <f>IF(OR($Q951="",$P951=""),"",IF($U951="Straight-line",IF(N($T951)&lt;=0,0,ROUND(($Q951-N($S951))*MIN(IF($P951&gt;Settings!$B$3,0,(YEAR(Settings!$B$3)-YEAR($P951))*12+MONTH(Settings!$B$3)-MONTH($P951)+1),$T951)/$T951,2)),0))</f>
        <v/>
      </c>
      <c r="AD951" s="21">
        <f>IF($Q951="","",$Q951-N($AC951))</f>
        <v/>
      </c>
    </row>
    <row r="952">
      <c r="P952" s="18" t="n"/>
      <c r="Q952" s="19" t="n"/>
      <c r="S952" s="19" t="n"/>
      <c r="T952" s="20" t="n"/>
      <c r="Z952" s="18" t="n"/>
      <c r="AA952" s="18" t="n"/>
      <c r="AC952" s="21">
        <f>IF(OR($Q952="",$P952=""),"",IF($U952="Straight-line",IF(N($T952)&lt;=0,0,ROUND(($Q952-N($S952))*MIN(IF($P952&gt;Settings!$B$3,0,(YEAR(Settings!$B$3)-YEAR($P952))*12+MONTH(Settings!$B$3)-MONTH($P952)+1),$T952)/$T952,2)),0))</f>
        <v/>
      </c>
      <c r="AD952" s="21">
        <f>IF($Q952="","",$Q952-N($AC952))</f>
        <v/>
      </c>
    </row>
    <row r="953">
      <c r="P953" s="18" t="n"/>
      <c r="Q953" s="19" t="n"/>
      <c r="S953" s="19" t="n"/>
      <c r="T953" s="20" t="n"/>
      <c r="Z953" s="18" t="n"/>
      <c r="AA953" s="18" t="n"/>
      <c r="AC953" s="21">
        <f>IF(OR($Q953="",$P953=""),"",IF($U953="Straight-line",IF(N($T953)&lt;=0,0,ROUND(($Q953-N($S953))*MIN(IF($P953&gt;Settings!$B$3,0,(YEAR(Settings!$B$3)-YEAR($P953))*12+MONTH(Settings!$B$3)-MONTH($P953)+1),$T953)/$T953,2)),0))</f>
        <v/>
      </c>
      <c r="AD953" s="21">
        <f>IF($Q953="","",$Q953-N($AC953))</f>
        <v/>
      </c>
    </row>
    <row r="954">
      <c r="P954" s="18" t="n"/>
      <c r="Q954" s="19" t="n"/>
      <c r="S954" s="19" t="n"/>
      <c r="T954" s="20" t="n"/>
      <c r="Z954" s="18" t="n"/>
      <c r="AA954" s="18" t="n"/>
      <c r="AC954" s="21">
        <f>IF(OR($Q954="",$P954=""),"",IF($U954="Straight-line",IF(N($T954)&lt;=0,0,ROUND(($Q954-N($S954))*MIN(IF($P954&gt;Settings!$B$3,0,(YEAR(Settings!$B$3)-YEAR($P954))*12+MONTH(Settings!$B$3)-MONTH($P954)+1),$T954)/$T954,2)),0))</f>
        <v/>
      </c>
      <c r="AD954" s="21">
        <f>IF($Q954="","",$Q954-N($AC954))</f>
        <v/>
      </c>
    </row>
    <row r="955">
      <c r="P955" s="18" t="n"/>
      <c r="Q955" s="19" t="n"/>
      <c r="S955" s="19" t="n"/>
      <c r="T955" s="20" t="n"/>
      <c r="Z955" s="18" t="n"/>
      <c r="AA955" s="18" t="n"/>
      <c r="AC955" s="21">
        <f>IF(OR($Q955="",$P955=""),"",IF($U955="Straight-line",IF(N($T955)&lt;=0,0,ROUND(($Q955-N($S955))*MIN(IF($P955&gt;Settings!$B$3,0,(YEAR(Settings!$B$3)-YEAR($P955))*12+MONTH(Settings!$B$3)-MONTH($P955)+1),$T955)/$T955,2)),0))</f>
        <v/>
      </c>
      <c r="AD955" s="21">
        <f>IF($Q955="","",$Q955-N($AC955))</f>
        <v/>
      </c>
    </row>
    <row r="956">
      <c r="P956" s="18" t="n"/>
      <c r="Q956" s="19" t="n"/>
      <c r="S956" s="19" t="n"/>
      <c r="T956" s="20" t="n"/>
      <c r="Z956" s="18" t="n"/>
      <c r="AA956" s="18" t="n"/>
      <c r="AC956" s="21">
        <f>IF(OR($Q956="",$P956=""),"",IF($U956="Straight-line",IF(N($T956)&lt;=0,0,ROUND(($Q956-N($S956))*MIN(IF($P956&gt;Settings!$B$3,0,(YEAR(Settings!$B$3)-YEAR($P956))*12+MONTH(Settings!$B$3)-MONTH($P956)+1),$T956)/$T956,2)),0))</f>
        <v/>
      </c>
      <c r="AD956" s="21">
        <f>IF($Q956="","",$Q956-N($AC956))</f>
        <v/>
      </c>
    </row>
    <row r="957">
      <c r="P957" s="18" t="n"/>
      <c r="Q957" s="19" t="n"/>
      <c r="S957" s="19" t="n"/>
      <c r="T957" s="20" t="n"/>
      <c r="Z957" s="18" t="n"/>
      <c r="AA957" s="18" t="n"/>
      <c r="AC957" s="21">
        <f>IF(OR($Q957="",$P957=""),"",IF($U957="Straight-line",IF(N($T957)&lt;=0,0,ROUND(($Q957-N($S957))*MIN(IF($P957&gt;Settings!$B$3,0,(YEAR(Settings!$B$3)-YEAR($P957))*12+MONTH(Settings!$B$3)-MONTH($P957)+1),$T957)/$T957,2)),0))</f>
        <v/>
      </c>
      <c r="AD957" s="21">
        <f>IF($Q957="","",$Q957-N($AC957))</f>
        <v/>
      </c>
    </row>
    <row r="958">
      <c r="P958" s="18" t="n"/>
      <c r="Q958" s="19" t="n"/>
      <c r="S958" s="19" t="n"/>
      <c r="T958" s="20" t="n"/>
      <c r="Z958" s="18" t="n"/>
      <c r="AA958" s="18" t="n"/>
      <c r="AC958" s="21">
        <f>IF(OR($Q958="",$P958=""),"",IF($U958="Straight-line",IF(N($T958)&lt;=0,0,ROUND(($Q958-N($S958))*MIN(IF($P958&gt;Settings!$B$3,0,(YEAR(Settings!$B$3)-YEAR($P958))*12+MONTH(Settings!$B$3)-MONTH($P958)+1),$T958)/$T958,2)),0))</f>
        <v/>
      </c>
      <c r="AD958" s="21">
        <f>IF($Q958="","",$Q958-N($AC958))</f>
        <v/>
      </c>
    </row>
    <row r="959">
      <c r="P959" s="18" t="n"/>
      <c r="Q959" s="19" t="n"/>
      <c r="S959" s="19" t="n"/>
      <c r="T959" s="20" t="n"/>
      <c r="Z959" s="18" t="n"/>
      <c r="AA959" s="18" t="n"/>
      <c r="AC959" s="21">
        <f>IF(OR($Q959="",$P959=""),"",IF($U959="Straight-line",IF(N($T959)&lt;=0,0,ROUND(($Q959-N($S959))*MIN(IF($P959&gt;Settings!$B$3,0,(YEAR(Settings!$B$3)-YEAR($P959))*12+MONTH(Settings!$B$3)-MONTH($P959)+1),$T959)/$T959,2)),0))</f>
        <v/>
      </c>
      <c r="AD959" s="21">
        <f>IF($Q959="","",$Q959-N($AC959))</f>
        <v/>
      </c>
    </row>
    <row r="960">
      <c r="P960" s="18" t="n"/>
      <c r="Q960" s="19" t="n"/>
      <c r="S960" s="19" t="n"/>
      <c r="T960" s="20" t="n"/>
      <c r="Z960" s="18" t="n"/>
      <c r="AA960" s="18" t="n"/>
      <c r="AC960" s="21">
        <f>IF(OR($Q960="",$P960=""),"",IF($U960="Straight-line",IF(N($T960)&lt;=0,0,ROUND(($Q960-N($S960))*MIN(IF($P960&gt;Settings!$B$3,0,(YEAR(Settings!$B$3)-YEAR($P960))*12+MONTH(Settings!$B$3)-MONTH($P960)+1),$T960)/$T960,2)),0))</f>
        <v/>
      </c>
      <c r="AD960" s="21">
        <f>IF($Q960="","",$Q960-N($AC960))</f>
        <v/>
      </c>
    </row>
    <row r="961">
      <c r="P961" s="18" t="n"/>
      <c r="Q961" s="19" t="n"/>
      <c r="S961" s="19" t="n"/>
      <c r="T961" s="20" t="n"/>
      <c r="Z961" s="18" t="n"/>
      <c r="AA961" s="18" t="n"/>
      <c r="AC961" s="21">
        <f>IF(OR($Q961="",$P961=""),"",IF($U961="Straight-line",IF(N($T961)&lt;=0,0,ROUND(($Q961-N($S961))*MIN(IF($P961&gt;Settings!$B$3,0,(YEAR(Settings!$B$3)-YEAR($P961))*12+MONTH(Settings!$B$3)-MONTH($P961)+1),$T961)/$T961,2)),0))</f>
        <v/>
      </c>
      <c r="AD961" s="21">
        <f>IF($Q961="","",$Q961-N($AC961))</f>
        <v/>
      </c>
    </row>
    <row r="962">
      <c r="P962" s="18" t="n"/>
      <c r="Q962" s="19" t="n"/>
      <c r="S962" s="19" t="n"/>
      <c r="T962" s="20" t="n"/>
      <c r="Z962" s="18" t="n"/>
      <c r="AA962" s="18" t="n"/>
      <c r="AC962" s="21">
        <f>IF(OR($Q962="",$P962=""),"",IF($U962="Straight-line",IF(N($T962)&lt;=0,0,ROUND(($Q962-N($S962))*MIN(IF($P962&gt;Settings!$B$3,0,(YEAR(Settings!$B$3)-YEAR($P962))*12+MONTH(Settings!$B$3)-MONTH($P962)+1),$T962)/$T962,2)),0))</f>
        <v/>
      </c>
      <c r="AD962" s="21">
        <f>IF($Q962="","",$Q962-N($AC962))</f>
        <v/>
      </c>
    </row>
    <row r="963">
      <c r="P963" s="18" t="n"/>
      <c r="Q963" s="19" t="n"/>
      <c r="S963" s="19" t="n"/>
      <c r="T963" s="20" t="n"/>
      <c r="Z963" s="18" t="n"/>
      <c r="AA963" s="18" t="n"/>
      <c r="AC963" s="21">
        <f>IF(OR($Q963="",$P963=""),"",IF($U963="Straight-line",IF(N($T963)&lt;=0,0,ROUND(($Q963-N($S963))*MIN(IF($P963&gt;Settings!$B$3,0,(YEAR(Settings!$B$3)-YEAR($P963))*12+MONTH(Settings!$B$3)-MONTH($P963)+1),$T963)/$T963,2)),0))</f>
        <v/>
      </c>
      <c r="AD963" s="21">
        <f>IF($Q963="","",$Q963-N($AC963))</f>
        <v/>
      </c>
    </row>
    <row r="964">
      <c r="P964" s="18" t="n"/>
      <c r="Q964" s="19" t="n"/>
      <c r="S964" s="19" t="n"/>
      <c r="T964" s="20" t="n"/>
      <c r="Z964" s="18" t="n"/>
      <c r="AA964" s="18" t="n"/>
      <c r="AC964" s="21">
        <f>IF(OR($Q964="",$P964=""),"",IF($U964="Straight-line",IF(N($T964)&lt;=0,0,ROUND(($Q964-N($S964))*MIN(IF($P964&gt;Settings!$B$3,0,(YEAR(Settings!$B$3)-YEAR($P964))*12+MONTH(Settings!$B$3)-MONTH($P964)+1),$T964)/$T964,2)),0))</f>
        <v/>
      </c>
      <c r="AD964" s="21">
        <f>IF($Q964="","",$Q964-N($AC964))</f>
        <v/>
      </c>
    </row>
    <row r="965">
      <c r="P965" s="18" t="n"/>
      <c r="Q965" s="19" t="n"/>
      <c r="S965" s="19" t="n"/>
      <c r="T965" s="20" t="n"/>
      <c r="Z965" s="18" t="n"/>
      <c r="AA965" s="18" t="n"/>
      <c r="AC965" s="21">
        <f>IF(OR($Q965="",$P965=""),"",IF($U965="Straight-line",IF(N($T965)&lt;=0,0,ROUND(($Q965-N($S965))*MIN(IF($P965&gt;Settings!$B$3,0,(YEAR(Settings!$B$3)-YEAR($P965))*12+MONTH(Settings!$B$3)-MONTH($P965)+1),$T965)/$T965,2)),0))</f>
        <v/>
      </c>
      <c r="AD965" s="21">
        <f>IF($Q965="","",$Q965-N($AC965))</f>
        <v/>
      </c>
    </row>
    <row r="966">
      <c r="P966" s="18" t="n"/>
      <c r="Q966" s="19" t="n"/>
      <c r="S966" s="19" t="n"/>
      <c r="T966" s="20" t="n"/>
      <c r="Z966" s="18" t="n"/>
      <c r="AA966" s="18" t="n"/>
      <c r="AC966" s="21">
        <f>IF(OR($Q966="",$P966=""),"",IF($U966="Straight-line",IF(N($T966)&lt;=0,0,ROUND(($Q966-N($S966))*MIN(IF($P966&gt;Settings!$B$3,0,(YEAR(Settings!$B$3)-YEAR($P966))*12+MONTH(Settings!$B$3)-MONTH($P966)+1),$T966)/$T966,2)),0))</f>
        <v/>
      </c>
      <c r="AD966" s="21">
        <f>IF($Q966="","",$Q966-N($AC966))</f>
        <v/>
      </c>
    </row>
    <row r="967">
      <c r="P967" s="18" t="n"/>
      <c r="Q967" s="19" t="n"/>
      <c r="S967" s="19" t="n"/>
      <c r="T967" s="20" t="n"/>
      <c r="Z967" s="18" t="n"/>
      <c r="AA967" s="18" t="n"/>
      <c r="AC967" s="21">
        <f>IF(OR($Q967="",$P967=""),"",IF($U967="Straight-line",IF(N($T967)&lt;=0,0,ROUND(($Q967-N($S967))*MIN(IF($P967&gt;Settings!$B$3,0,(YEAR(Settings!$B$3)-YEAR($P967))*12+MONTH(Settings!$B$3)-MONTH($P967)+1),$T967)/$T967,2)),0))</f>
        <v/>
      </c>
      <c r="AD967" s="21">
        <f>IF($Q967="","",$Q967-N($AC967))</f>
        <v/>
      </c>
    </row>
    <row r="968">
      <c r="P968" s="18" t="n"/>
      <c r="Q968" s="19" t="n"/>
      <c r="S968" s="19" t="n"/>
      <c r="T968" s="20" t="n"/>
      <c r="Z968" s="18" t="n"/>
      <c r="AA968" s="18" t="n"/>
      <c r="AC968" s="21">
        <f>IF(OR($Q968="",$P968=""),"",IF($U968="Straight-line",IF(N($T968)&lt;=0,0,ROUND(($Q968-N($S968))*MIN(IF($P968&gt;Settings!$B$3,0,(YEAR(Settings!$B$3)-YEAR($P968))*12+MONTH(Settings!$B$3)-MONTH($P968)+1),$T968)/$T968,2)),0))</f>
        <v/>
      </c>
      <c r="AD968" s="21">
        <f>IF($Q968="","",$Q968-N($AC968))</f>
        <v/>
      </c>
    </row>
    <row r="969">
      <c r="P969" s="18" t="n"/>
      <c r="Q969" s="19" t="n"/>
      <c r="S969" s="19" t="n"/>
      <c r="T969" s="20" t="n"/>
      <c r="Z969" s="18" t="n"/>
      <c r="AA969" s="18" t="n"/>
      <c r="AC969" s="21">
        <f>IF(OR($Q969="",$P969=""),"",IF($U969="Straight-line",IF(N($T969)&lt;=0,0,ROUND(($Q969-N($S969))*MIN(IF($P969&gt;Settings!$B$3,0,(YEAR(Settings!$B$3)-YEAR($P969))*12+MONTH(Settings!$B$3)-MONTH($P969)+1),$T969)/$T969,2)),0))</f>
        <v/>
      </c>
      <c r="AD969" s="21">
        <f>IF($Q969="","",$Q969-N($AC969))</f>
        <v/>
      </c>
    </row>
    <row r="970">
      <c r="P970" s="18" t="n"/>
      <c r="Q970" s="19" t="n"/>
      <c r="S970" s="19" t="n"/>
      <c r="T970" s="20" t="n"/>
      <c r="Z970" s="18" t="n"/>
      <c r="AA970" s="18" t="n"/>
      <c r="AC970" s="21">
        <f>IF(OR($Q970="",$P970=""),"",IF($U970="Straight-line",IF(N($T970)&lt;=0,0,ROUND(($Q970-N($S970))*MIN(IF($P970&gt;Settings!$B$3,0,(YEAR(Settings!$B$3)-YEAR($P970))*12+MONTH(Settings!$B$3)-MONTH($P970)+1),$T970)/$T970,2)),0))</f>
        <v/>
      </c>
      <c r="AD970" s="21">
        <f>IF($Q970="","",$Q970-N($AC970))</f>
        <v/>
      </c>
    </row>
    <row r="971">
      <c r="P971" s="18" t="n"/>
      <c r="Q971" s="19" t="n"/>
      <c r="S971" s="19" t="n"/>
      <c r="T971" s="20" t="n"/>
      <c r="Z971" s="18" t="n"/>
      <c r="AA971" s="18" t="n"/>
      <c r="AC971" s="21">
        <f>IF(OR($Q971="",$P971=""),"",IF($U971="Straight-line",IF(N($T971)&lt;=0,0,ROUND(($Q971-N($S971))*MIN(IF($P971&gt;Settings!$B$3,0,(YEAR(Settings!$B$3)-YEAR($P971))*12+MONTH(Settings!$B$3)-MONTH($P971)+1),$T971)/$T971,2)),0))</f>
        <v/>
      </c>
      <c r="AD971" s="21">
        <f>IF($Q971="","",$Q971-N($AC971))</f>
        <v/>
      </c>
    </row>
    <row r="972">
      <c r="P972" s="18" t="n"/>
      <c r="Q972" s="19" t="n"/>
      <c r="S972" s="19" t="n"/>
      <c r="T972" s="20" t="n"/>
      <c r="Z972" s="18" t="n"/>
      <c r="AA972" s="18" t="n"/>
      <c r="AC972" s="21">
        <f>IF(OR($Q972="",$P972=""),"",IF($U972="Straight-line",IF(N($T972)&lt;=0,0,ROUND(($Q972-N($S972))*MIN(IF($P972&gt;Settings!$B$3,0,(YEAR(Settings!$B$3)-YEAR($P972))*12+MONTH(Settings!$B$3)-MONTH($P972)+1),$T972)/$T972,2)),0))</f>
        <v/>
      </c>
      <c r="AD972" s="21">
        <f>IF($Q972="","",$Q972-N($AC972))</f>
        <v/>
      </c>
    </row>
    <row r="973">
      <c r="P973" s="18" t="n"/>
      <c r="Q973" s="19" t="n"/>
      <c r="S973" s="19" t="n"/>
      <c r="T973" s="20" t="n"/>
      <c r="Z973" s="18" t="n"/>
      <c r="AA973" s="18" t="n"/>
      <c r="AC973" s="21">
        <f>IF(OR($Q973="",$P973=""),"",IF($U973="Straight-line",IF(N($T973)&lt;=0,0,ROUND(($Q973-N($S973))*MIN(IF($P973&gt;Settings!$B$3,0,(YEAR(Settings!$B$3)-YEAR($P973))*12+MONTH(Settings!$B$3)-MONTH($P973)+1),$T973)/$T973,2)),0))</f>
        <v/>
      </c>
      <c r="AD973" s="21">
        <f>IF($Q973="","",$Q973-N($AC973))</f>
        <v/>
      </c>
    </row>
    <row r="974">
      <c r="P974" s="18" t="n"/>
      <c r="Q974" s="19" t="n"/>
      <c r="S974" s="19" t="n"/>
      <c r="T974" s="20" t="n"/>
      <c r="Z974" s="18" t="n"/>
      <c r="AA974" s="18" t="n"/>
      <c r="AC974" s="21">
        <f>IF(OR($Q974="",$P974=""),"",IF($U974="Straight-line",IF(N($T974)&lt;=0,0,ROUND(($Q974-N($S974))*MIN(IF($P974&gt;Settings!$B$3,0,(YEAR(Settings!$B$3)-YEAR($P974))*12+MONTH(Settings!$B$3)-MONTH($P974)+1),$T974)/$T974,2)),0))</f>
        <v/>
      </c>
      <c r="AD974" s="21">
        <f>IF($Q974="","",$Q974-N($AC974))</f>
        <v/>
      </c>
    </row>
    <row r="975">
      <c r="P975" s="18" t="n"/>
      <c r="Q975" s="19" t="n"/>
      <c r="S975" s="19" t="n"/>
      <c r="T975" s="20" t="n"/>
      <c r="Z975" s="18" t="n"/>
      <c r="AA975" s="18" t="n"/>
      <c r="AC975" s="21">
        <f>IF(OR($Q975="",$P975=""),"",IF($U975="Straight-line",IF(N($T975)&lt;=0,0,ROUND(($Q975-N($S975))*MIN(IF($P975&gt;Settings!$B$3,0,(YEAR(Settings!$B$3)-YEAR($P975))*12+MONTH(Settings!$B$3)-MONTH($P975)+1),$T975)/$T975,2)),0))</f>
        <v/>
      </c>
      <c r="AD975" s="21">
        <f>IF($Q975="","",$Q975-N($AC975))</f>
        <v/>
      </c>
    </row>
    <row r="976">
      <c r="P976" s="18" t="n"/>
      <c r="Q976" s="19" t="n"/>
      <c r="S976" s="19" t="n"/>
      <c r="T976" s="20" t="n"/>
      <c r="Z976" s="18" t="n"/>
      <c r="AA976" s="18" t="n"/>
      <c r="AC976" s="21">
        <f>IF(OR($Q976="",$P976=""),"",IF($U976="Straight-line",IF(N($T976)&lt;=0,0,ROUND(($Q976-N($S976))*MIN(IF($P976&gt;Settings!$B$3,0,(YEAR(Settings!$B$3)-YEAR($P976))*12+MONTH(Settings!$B$3)-MONTH($P976)+1),$T976)/$T976,2)),0))</f>
        <v/>
      </c>
      <c r="AD976" s="21">
        <f>IF($Q976="","",$Q976-N($AC976))</f>
        <v/>
      </c>
    </row>
    <row r="977">
      <c r="P977" s="18" t="n"/>
      <c r="Q977" s="19" t="n"/>
      <c r="S977" s="19" t="n"/>
      <c r="T977" s="20" t="n"/>
      <c r="Z977" s="18" t="n"/>
      <c r="AA977" s="18" t="n"/>
      <c r="AC977" s="21">
        <f>IF(OR($Q977="",$P977=""),"",IF($U977="Straight-line",IF(N($T977)&lt;=0,0,ROUND(($Q977-N($S977))*MIN(IF($P977&gt;Settings!$B$3,0,(YEAR(Settings!$B$3)-YEAR($P977))*12+MONTH(Settings!$B$3)-MONTH($P977)+1),$T977)/$T977,2)),0))</f>
        <v/>
      </c>
      <c r="AD977" s="21">
        <f>IF($Q977="","",$Q977-N($AC977))</f>
        <v/>
      </c>
    </row>
    <row r="978">
      <c r="P978" s="18" t="n"/>
      <c r="Q978" s="19" t="n"/>
      <c r="S978" s="19" t="n"/>
      <c r="T978" s="20" t="n"/>
      <c r="Z978" s="18" t="n"/>
      <c r="AA978" s="18" t="n"/>
      <c r="AC978" s="21">
        <f>IF(OR($Q978="",$P978=""),"",IF($U978="Straight-line",IF(N($T978)&lt;=0,0,ROUND(($Q978-N($S978))*MIN(IF($P978&gt;Settings!$B$3,0,(YEAR(Settings!$B$3)-YEAR($P978))*12+MONTH(Settings!$B$3)-MONTH($P978)+1),$T978)/$T978,2)),0))</f>
        <v/>
      </c>
      <c r="AD978" s="21">
        <f>IF($Q978="","",$Q978-N($AC978))</f>
        <v/>
      </c>
    </row>
    <row r="979">
      <c r="P979" s="18" t="n"/>
      <c r="Q979" s="19" t="n"/>
      <c r="S979" s="19" t="n"/>
      <c r="T979" s="20" t="n"/>
      <c r="Z979" s="18" t="n"/>
      <c r="AA979" s="18" t="n"/>
      <c r="AC979" s="21">
        <f>IF(OR($Q979="",$P979=""),"",IF($U979="Straight-line",IF(N($T979)&lt;=0,0,ROUND(($Q979-N($S979))*MIN(IF($P979&gt;Settings!$B$3,0,(YEAR(Settings!$B$3)-YEAR($P979))*12+MONTH(Settings!$B$3)-MONTH($P979)+1),$T979)/$T979,2)),0))</f>
        <v/>
      </c>
      <c r="AD979" s="21">
        <f>IF($Q979="","",$Q979-N($AC979))</f>
        <v/>
      </c>
    </row>
    <row r="980">
      <c r="P980" s="18" t="n"/>
      <c r="Q980" s="19" t="n"/>
      <c r="S980" s="19" t="n"/>
      <c r="T980" s="20" t="n"/>
      <c r="Z980" s="18" t="n"/>
      <c r="AA980" s="18" t="n"/>
      <c r="AC980" s="21">
        <f>IF(OR($Q980="",$P980=""),"",IF($U980="Straight-line",IF(N($T980)&lt;=0,0,ROUND(($Q980-N($S980))*MIN(IF($P980&gt;Settings!$B$3,0,(YEAR(Settings!$B$3)-YEAR($P980))*12+MONTH(Settings!$B$3)-MONTH($P980)+1),$T980)/$T980,2)),0))</f>
        <v/>
      </c>
      <c r="AD980" s="21">
        <f>IF($Q980="","",$Q980-N($AC980))</f>
        <v/>
      </c>
    </row>
    <row r="981">
      <c r="P981" s="18" t="n"/>
      <c r="Q981" s="19" t="n"/>
      <c r="S981" s="19" t="n"/>
      <c r="T981" s="20" t="n"/>
      <c r="Z981" s="18" t="n"/>
      <c r="AA981" s="18" t="n"/>
      <c r="AC981" s="21">
        <f>IF(OR($Q981="",$P981=""),"",IF($U981="Straight-line",IF(N($T981)&lt;=0,0,ROUND(($Q981-N($S981))*MIN(IF($P981&gt;Settings!$B$3,0,(YEAR(Settings!$B$3)-YEAR($P981))*12+MONTH(Settings!$B$3)-MONTH($P981)+1),$T981)/$T981,2)),0))</f>
        <v/>
      </c>
      <c r="AD981" s="21">
        <f>IF($Q981="","",$Q981-N($AC981))</f>
        <v/>
      </c>
    </row>
    <row r="982">
      <c r="P982" s="18" t="n"/>
      <c r="Q982" s="19" t="n"/>
      <c r="S982" s="19" t="n"/>
      <c r="T982" s="20" t="n"/>
      <c r="Z982" s="18" t="n"/>
      <c r="AA982" s="18" t="n"/>
      <c r="AC982" s="21">
        <f>IF(OR($Q982="",$P982=""),"",IF($U982="Straight-line",IF(N($T982)&lt;=0,0,ROUND(($Q982-N($S982))*MIN(IF($P982&gt;Settings!$B$3,0,(YEAR(Settings!$B$3)-YEAR($P982))*12+MONTH(Settings!$B$3)-MONTH($P982)+1),$T982)/$T982,2)),0))</f>
        <v/>
      </c>
      <c r="AD982" s="21">
        <f>IF($Q982="","",$Q982-N($AC982))</f>
        <v/>
      </c>
    </row>
    <row r="983">
      <c r="P983" s="18" t="n"/>
      <c r="Q983" s="19" t="n"/>
      <c r="S983" s="19" t="n"/>
      <c r="T983" s="20" t="n"/>
      <c r="Z983" s="18" t="n"/>
      <c r="AA983" s="18" t="n"/>
      <c r="AC983" s="21">
        <f>IF(OR($Q983="",$P983=""),"",IF($U983="Straight-line",IF(N($T983)&lt;=0,0,ROUND(($Q983-N($S983))*MIN(IF($P983&gt;Settings!$B$3,0,(YEAR(Settings!$B$3)-YEAR($P983))*12+MONTH(Settings!$B$3)-MONTH($P983)+1),$T983)/$T983,2)),0))</f>
        <v/>
      </c>
      <c r="AD983" s="21">
        <f>IF($Q983="","",$Q983-N($AC983))</f>
        <v/>
      </c>
    </row>
    <row r="984">
      <c r="P984" s="18" t="n"/>
      <c r="Q984" s="19" t="n"/>
      <c r="S984" s="19" t="n"/>
      <c r="T984" s="20" t="n"/>
      <c r="Z984" s="18" t="n"/>
      <c r="AA984" s="18" t="n"/>
      <c r="AC984" s="21">
        <f>IF(OR($Q984="",$P984=""),"",IF($U984="Straight-line",IF(N($T984)&lt;=0,0,ROUND(($Q984-N($S984))*MIN(IF($P984&gt;Settings!$B$3,0,(YEAR(Settings!$B$3)-YEAR($P984))*12+MONTH(Settings!$B$3)-MONTH($P984)+1),$T984)/$T984,2)),0))</f>
        <v/>
      </c>
      <c r="AD984" s="21">
        <f>IF($Q984="","",$Q984-N($AC984))</f>
        <v/>
      </c>
    </row>
    <row r="985">
      <c r="P985" s="18" t="n"/>
      <c r="Q985" s="19" t="n"/>
      <c r="S985" s="19" t="n"/>
      <c r="T985" s="20" t="n"/>
      <c r="Z985" s="18" t="n"/>
      <c r="AA985" s="18" t="n"/>
      <c r="AC985" s="21">
        <f>IF(OR($Q985="",$P985=""),"",IF($U985="Straight-line",IF(N($T985)&lt;=0,0,ROUND(($Q985-N($S985))*MIN(IF($P985&gt;Settings!$B$3,0,(YEAR(Settings!$B$3)-YEAR($P985))*12+MONTH(Settings!$B$3)-MONTH($P985)+1),$T985)/$T985,2)),0))</f>
        <v/>
      </c>
      <c r="AD985" s="21">
        <f>IF($Q985="","",$Q985-N($AC985))</f>
        <v/>
      </c>
    </row>
    <row r="986">
      <c r="P986" s="18" t="n"/>
      <c r="Q986" s="19" t="n"/>
      <c r="S986" s="19" t="n"/>
      <c r="T986" s="20" t="n"/>
      <c r="Z986" s="18" t="n"/>
      <c r="AA986" s="18" t="n"/>
      <c r="AC986" s="21">
        <f>IF(OR($Q986="",$P986=""),"",IF($U986="Straight-line",IF(N($T986)&lt;=0,0,ROUND(($Q986-N($S986))*MIN(IF($P986&gt;Settings!$B$3,0,(YEAR(Settings!$B$3)-YEAR($P986))*12+MONTH(Settings!$B$3)-MONTH($P986)+1),$T986)/$T986,2)),0))</f>
        <v/>
      </c>
      <c r="AD986" s="21">
        <f>IF($Q986="","",$Q986-N($AC986))</f>
        <v/>
      </c>
    </row>
    <row r="987">
      <c r="P987" s="18" t="n"/>
      <c r="Q987" s="19" t="n"/>
      <c r="S987" s="19" t="n"/>
      <c r="T987" s="20" t="n"/>
      <c r="Z987" s="18" t="n"/>
      <c r="AA987" s="18" t="n"/>
      <c r="AC987" s="21">
        <f>IF(OR($Q987="",$P987=""),"",IF($U987="Straight-line",IF(N($T987)&lt;=0,0,ROUND(($Q987-N($S987))*MIN(IF($P987&gt;Settings!$B$3,0,(YEAR(Settings!$B$3)-YEAR($P987))*12+MONTH(Settings!$B$3)-MONTH($P987)+1),$T987)/$T987,2)),0))</f>
        <v/>
      </c>
      <c r="AD987" s="21">
        <f>IF($Q987="","",$Q987-N($AC987))</f>
        <v/>
      </c>
    </row>
    <row r="988">
      <c r="P988" s="18" t="n"/>
      <c r="Q988" s="19" t="n"/>
      <c r="S988" s="19" t="n"/>
      <c r="T988" s="20" t="n"/>
      <c r="Z988" s="18" t="n"/>
      <c r="AA988" s="18" t="n"/>
      <c r="AC988" s="21">
        <f>IF(OR($Q988="",$P988=""),"",IF($U988="Straight-line",IF(N($T988)&lt;=0,0,ROUND(($Q988-N($S988))*MIN(IF($P988&gt;Settings!$B$3,0,(YEAR(Settings!$B$3)-YEAR($P988))*12+MONTH(Settings!$B$3)-MONTH($P988)+1),$T988)/$T988,2)),0))</f>
        <v/>
      </c>
      <c r="AD988" s="21">
        <f>IF($Q988="","",$Q988-N($AC988))</f>
        <v/>
      </c>
    </row>
    <row r="989">
      <c r="P989" s="18" t="n"/>
      <c r="Q989" s="19" t="n"/>
      <c r="S989" s="19" t="n"/>
      <c r="T989" s="20" t="n"/>
      <c r="Z989" s="18" t="n"/>
      <c r="AA989" s="18" t="n"/>
      <c r="AC989" s="21">
        <f>IF(OR($Q989="",$P989=""),"",IF($U989="Straight-line",IF(N($T989)&lt;=0,0,ROUND(($Q989-N($S989))*MIN(IF($P989&gt;Settings!$B$3,0,(YEAR(Settings!$B$3)-YEAR($P989))*12+MONTH(Settings!$B$3)-MONTH($P989)+1),$T989)/$T989,2)),0))</f>
        <v/>
      </c>
      <c r="AD989" s="21">
        <f>IF($Q989="","",$Q989-N($AC989))</f>
        <v/>
      </c>
    </row>
    <row r="990">
      <c r="P990" s="18" t="n"/>
      <c r="Q990" s="19" t="n"/>
      <c r="S990" s="19" t="n"/>
      <c r="T990" s="20" t="n"/>
      <c r="Z990" s="18" t="n"/>
      <c r="AA990" s="18" t="n"/>
      <c r="AC990" s="21">
        <f>IF(OR($Q990="",$P990=""),"",IF($U990="Straight-line",IF(N($T990)&lt;=0,0,ROUND(($Q990-N($S990))*MIN(IF($P990&gt;Settings!$B$3,0,(YEAR(Settings!$B$3)-YEAR($P990))*12+MONTH(Settings!$B$3)-MONTH($P990)+1),$T990)/$T990,2)),0))</f>
        <v/>
      </c>
      <c r="AD990" s="21">
        <f>IF($Q990="","",$Q990-N($AC990))</f>
        <v/>
      </c>
    </row>
    <row r="991">
      <c r="P991" s="18" t="n"/>
      <c r="Q991" s="19" t="n"/>
      <c r="S991" s="19" t="n"/>
      <c r="T991" s="20" t="n"/>
      <c r="Z991" s="18" t="n"/>
      <c r="AA991" s="18" t="n"/>
      <c r="AC991" s="21">
        <f>IF(OR($Q991="",$P991=""),"",IF($U991="Straight-line",IF(N($T991)&lt;=0,0,ROUND(($Q991-N($S991))*MIN(IF($P991&gt;Settings!$B$3,0,(YEAR(Settings!$B$3)-YEAR($P991))*12+MONTH(Settings!$B$3)-MONTH($P991)+1),$T991)/$T991,2)),0))</f>
        <v/>
      </c>
      <c r="AD991" s="21">
        <f>IF($Q991="","",$Q991-N($AC991))</f>
        <v/>
      </c>
    </row>
    <row r="992">
      <c r="P992" s="18" t="n"/>
      <c r="Q992" s="19" t="n"/>
      <c r="S992" s="19" t="n"/>
      <c r="T992" s="20" t="n"/>
      <c r="Z992" s="18" t="n"/>
      <c r="AA992" s="18" t="n"/>
      <c r="AC992" s="21">
        <f>IF(OR($Q992="",$P992=""),"",IF($U992="Straight-line",IF(N($T992)&lt;=0,0,ROUND(($Q992-N($S992))*MIN(IF($P992&gt;Settings!$B$3,0,(YEAR(Settings!$B$3)-YEAR($P992))*12+MONTH(Settings!$B$3)-MONTH($P992)+1),$T992)/$T992,2)),0))</f>
        <v/>
      </c>
      <c r="AD992" s="21">
        <f>IF($Q992="","",$Q992-N($AC992))</f>
        <v/>
      </c>
    </row>
    <row r="993">
      <c r="P993" s="18" t="n"/>
      <c r="Q993" s="19" t="n"/>
      <c r="S993" s="19" t="n"/>
      <c r="T993" s="20" t="n"/>
      <c r="Z993" s="18" t="n"/>
      <c r="AA993" s="18" t="n"/>
      <c r="AC993" s="21">
        <f>IF(OR($Q993="",$P993=""),"",IF($U993="Straight-line",IF(N($T993)&lt;=0,0,ROUND(($Q993-N($S993))*MIN(IF($P993&gt;Settings!$B$3,0,(YEAR(Settings!$B$3)-YEAR($P993))*12+MONTH(Settings!$B$3)-MONTH($P993)+1),$T993)/$T993,2)),0))</f>
        <v/>
      </c>
      <c r="AD993" s="21">
        <f>IF($Q993="","",$Q993-N($AC993))</f>
        <v/>
      </c>
    </row>
    <row r="994">
      <c r="P994" s="18" t="n"/>
      <c r="Q994" s="19" t="n"/>
      <c r="S994" s="19" t="n"/>
      <c r="T994" s="20" t="n"/>
      <c r="Z994" s="18" t="n"/>
      <c r="AA994" s="18" t="n"/>
      <c r="AC994" s="21">
        <f>IF(OR($Q994="",$P994=""),"",IF($U994="Straight-line",IF(N($T994)&lt;=0,0,ROUND(($Q994-N($S994))*MIN(IF($P994&gt;Settings!$B$3,0,(YEAR(Settings!$B$3)-YEAR($P994))*12+MONTH(Settings!$B$3)-MONTH($P994)+1),$T994)/$T994,2)),0))</f>
        <v/>
      </c>
      <c r="AD994" s="21">
        <f>IF($Q994="","",$Q994-N($AC994))</f>
        <v/>
      </c>
    </row>
    <row r="995">
      <c r="P995" s="18" t="n"/>
      <c r="Q995" s="19" t="n"/>
      <c r="S995" s="19" t="n"/>
      <c r="T995" s="20" t="n"/>
      <c r="Z995" s="18" t="n"/>
      <c r="AA995" s="18" t="n"/>
      <c r="AC995" s="21">
        <f>IF(OR($Q995="",$P995=""),"",IF($U995="Straight-line",IF(N($T995)&lt;=0,0,ROUND(($Q995-N($S995))*MIN(IF($P995&gt;Settings!$B$3,0,(YEAR(Settings!$B$3)-YEAR($P995))*12+MONTH(Settings!$B$3)-MONTH($P995)+1),$T995)/$T995,2)),0))</f>
        <v/>
      </c>
      <c r="AD995" s="21">
        <f>IF($Q995="","",$Q995-N($AC995))</f>
        <v/>
      </c>
    </row>
    <row r="996">
      <c r="P996" s="18" t="n"/>
      <c r="Q996" s="19" t="n"/>
      <c r="S996" s="19" t="n"/>
      <c r="T996" s="20" t="n"/>
      <c r="Z996" s="18" t="n"/>
      <c r="AA996" s="18" t="n"/>
      <c r="AC996" s="21">
        <f>IF(OR($Q996="",$P996=""),"",IF($U996="Straight-line",IF(N($T996)&lt;=0,0,ROUND(($Q996-N($S996))*MIN(IF($P996&gt;Settings!$B$3,0,(YEAR(Settings!$B$3)-YEAR($P996))*12+MONTH(Settings!$B$3)-MONTH($P996)+1),$T996)/$T996,2)),0))</f>
        <v/>
      </c>
      <c r="AD996" s="21">
        <f>IF($Q996="","",$Q996-N($AC996))</f>
        <v/>
      </c>
    </row>
    <row r="997">
      <c r="P997" s="18" t="n"/>
      <c r="Q997" s="19" t="n"/>
      <c r="S997" s="19" t="n"/>
      <c r="T997" s="20" t="n"/>
      <c r="Z997" s="18" t="n"/>
      <c r="AA997" s="18" t="n"/>
      <c r="AC997" s="21">
        <f>IF(OR($Q997="",$P997=""),"",IF($U997="Straight-line",IF(N($T997)&lt;=0,0,ROUND(($Q997-N($S997))*MIN(IF($P997&gt;Settings!$B$3,0,(YEAR(Settings!$B$3)-YEAR($P997))*12+MONTH(Settings!$B$3)-MONTH($P997)+1),$T997)/$T997,2)),0))</f>
        <v/>
      </c>
      <c r="AD997" s="21">
        <f>IF($Q997="","",$Q997-N($AC997))</f>
        <v/>
      </c>
    </row>
    <row r="998">
      <c r="P998" s="18" t="n"/>
      <c r="Q998" s="19" t="n"/>
      <c r="S998" s="19" t="n"/>
      <c r="T998" s="20" t="n"/>
      <c r="Z998" s="18" t="n"/>
      <c r="AA998" s="18" t="n"/>
      <c r="AC998" s="21">
        <f>IF(OR($Q998="",$P998=""),"",IF($U998="Straight-line",IF(N($T998)&lt;=0,0,ROUND(($Q998-N($S998))*MIN(IF($P998&gt;Settings!$B$3,0,(YEAR(Settings!$B$3)-YEAR($P998))*12+MONTH(Settings!$B$3)-MONTH($P998)+1),$T998)/$T998,2)),0))</f>
        <v/>
      </c>
      <c r="AD998" s="21">
        <f>IF($Q998="","",$Q998-N($AC998))</f>
        <v/>
      </c>
    </row>
    <row r="999">
      <c r="P999" s="18" t="n"/>
      <c r="Q999" s="19" t="n"/>
      <c r="S999" s="19" t="n"/>
      <c r="T999" s="20" t="n"/>
      <c r="Z999" s="18" t="n"/>
      <c r="AA999" s="18" t="n"/>
      <c r="AC999" s="21">
        <f>IF(OR($Q999="",$P999=""),"",IF($U999="Straight-line",IF(N($T999)&lt;=0,0,ROUND(($Q999-N($S999))*MIN(IF($P999&gt;Settings!$B$3,0,(YEAR(Settings!$B$3)-YEAR($P999))*12+MONTH(Settings!$B$3)-MONTH($P999)+1),$T999)/$T999,2)),0))</f>
        <v/>
      </c>
      <c r="AD999" s="21">
        <f>IF($Q999="","",$Q999-N($AC999))</f>
        <v/>
      </c>
    </row>
    <row r="1000">
      <c r="P1000" s="18" t="n"/>
      <c r="Q1000" s="19" t="n"/>
      <c r="S1000" s="19" t="n"/>
      <c r="T1000" s="20" t="n"/>
      <c r="Z1000" s="18" t="n"/>
      <c r="AA1000" s="18" t="n"/>
      <c r="AC1000" s="21">
        <f>IF(OR($Q1000="",$P1000=""),"",IF($U1000="Straight-line",IF(N($T1000)&lt;=0,0,ROUND(($Q1000-N($S1000))*MIN(IF($P1000&gt;Settings!$B$3,0,(YEAR(Settings!$B$3)-YEAR($P1000))*12+MONTH(Settings!$B$3)-MONTH($P1000)+1),$T1000)/$T1000,2)),0))</f>
        <v/>
      </c>
      <c r="AD1000" s="21">
        <f>IF($Q1000="","",$Q1000-N($AC1000))</f>
        <v/>
      </c>
    </row>
    <row r="1001">
      <c r="P1001" s="18" t="n"/>
      <c r="Q1001" s="19" t="n"/>
      <c r="S1001" s="19" t="n"/>
      <c r="T1001" s="20" t="n"/>
      <c r="Z1001" s="18" t="n"/>
      <c r="AA1001" s="18" t="n"/>
      <c r="AC1001" s="21">
        <f>IF(OR($Q1001="",$P1001=""),"",IF($U1001="Straight-line",IF(N($T1001)&lt;=0,0,ROUND(($Q1001-N($S1001))*MIN(IF($P1001&gt;Settings!$B$3,0,(YEAR(Settings!$B$3)-YEAR($P1001))*12+MONTH(Settings!$B$3)-MONTH($P1001)+1),$T1001)/$T1001,2)),0))</f>
        <v/>
      </c>
      <c r="AD1001" s="21">
        <f>IF($Q1001="","",$Q1001-N($AC1001))</f>
        <v/>
      </c>
    </row>
  </sheetData>
  <autoFilter ref="A1:AD1001"/>
  <dataValidations count="10">
    <dataValidation sqref="D2:D1001" showDropDown="0" showInputMessage="0" showErrorMessage="1" allowBlank="1" errorTitle="Category" error="Choose a value from the list (edit the list on the Lists sheet)." prompt="Choose from the list" type="list" errorStyle="warning">
      <formula1>Lists!$A$2:$A$14</formula1>
    </dataValidation>
    <dataValidation sqref="N2:N1001" showDropDown="0" showInputMessage="0" showErrorMessage="1" allowBlank="1" errorTitle="Funding source" error="Choose a value from the list (edit the list on the Lists sheet)." prompt="Choose from the list" type="list" errorStyle="warning">
      <formula1>Lists!$B$2:$B$7</formula1>
    </dataValidation>
    <dataValidation sqref="R2:R1001" showDropDown="0" showInputMessage="0" showErrorMessage="1" allowBlank="1" errorTitle="Currency" error="Choose a value from the list (edit the list on the Lists sheet)." prompt="Choose from the list" type="list" errorStyle="warning">
      <formula1>Lists!$G$2:$G$14</formula1>
    </dataValidation>
    <dataValidation sqref="U2:U1001" showDropDown="0" showInputMessage="0" showErrorMessage="1" allowBlank="1" errorTitle="Depreciation method" error="Choose a value from the list (edit the list on the Lists sheet)." prompt="Choose from the list" type="list" errorStyle="stop">
      <formula1>Lists!$C$2:$C$3</formula1>
    </dataValidation>
    <dataValidation sqref="V2:V1001" showDropDown="0" showInputMessage="0" showErrorMessage="1" allowBlank="1" errorTitle="Condition" error="Choose a value from the list (edit the list on the Lists sheet)." prompt="Choose from the list" type="list" errorStyle="warning">
      <formula1>Lists!$D$2:$D$6</formula1>
    </dataValidation>
    <dataValidation sqref="W2:W1001" showDropDown="0" showInputMessage="0" showErrorMessage="1" allowBlank="1" errorTitle="Status" error="Choose a value from the list (edit the list on the Lists sheet)." prompt="Choose from the list" type="list" errorStyle="warning">
      <formula1>Lists!$E$2:$E$8</formula1>
    </dataValidation>
    <dataValidation sqref="X2:X1001" showDropDown="0" showInputMessage="0" showErrorMessage="1" allowBlank="1" errorTitle="Tag type" error="Choose a value from the list (edit the list on the Lists sheet)." prompt="Choose from the list" type="list" errorStyle="warning">
      <formula1>Lists!$F$2:$F$6</formula1>
    </dataValidation>
    <dataValidation sqref="P2:P1001" showDropDown="0" showInputMessage="0" showErrorMessage="0" allowBlank="1" errorTitle="Date expected" error="Enter a real date, e.g. 2026-01-31 (YYYY-MM-DD)." type="date" errorStyle="warning" operator="greaterThan">
      <formula1>1</formula1>
    </dataValidation>
    <dataValidation sqref="Z2:Z1001" showDropDown="0" showInputMessage="0" showErrorMessage="0" allowBlank="1" errorTitle="Date expected" error="Enter a real date, e.g. 2026-01-31 (YYYY-MM-DD)." type="date" errorStyle="warning" operator="greaterThan">
      <formula1>1</formula1>
    </dataValidation>
    <dataValidation sqref="AA2:AA1001" showDropDown="0" showInputMessage="0" showErrorMessage="0" allowBlank="1" errorTitle="Date expected" error="Enter a real date, e.g. 2026-01-31 (YYYY-MM-DD)." type="date" errorStyle="warning" operator="greaterThan">
      <formula1>1</formula1>
    </dataValidation>
  </dataValidation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Summary</t>
        </is>
      </c>
    </row>
    <row r="2">
      <c r="A2" s="9" t="inlineStr">
        <is>
          <t>Excludes rows with Status Disposed, Lost or Written off.</t>
        </is>
      </c>
    </row>
    <row r="4">
      <c r="A4" s="13" t="inlineStr">
        <is>
          <t>Category</t>
        </is>
      </c>
      <c r="B4" s="13" t="inlineStr">
        <is>
          <t>Items</t>
        </is>
      </c>
      <c r="C4" s="13" t="inlineStr">
        <is>
          <t>Purchase cost</t>
        </is>
      </c>
      <c r="D4" s="13" t="inlineStr">
        <is>
          <t>Net book value</t>
        </is>
      </c>
    </row>
    <row r="5">
      <c r="A5" s="22">
        <f>Lists!A2</f>
        <v/>
      </c>
      <c r="B5" s="22">
        <f>COUNTIFS('School asset register'!$D$2:$D$1001,A5,'School asset register'!$W$2:$W$1001,"&lt;&gt;Disposed",'School asset register'!$W$2:$W$1001,"&lt;&gt;Lost",'School asset register'!$W$2:$W$1001,"&lt;&gt;Written off")</f>
        <v/>
      </c>
      <c r="C5" s="23">
        <f>SUMIFS('School asset register'!$Q$2:$Q$1001,'School asset register'!$D$2:$D$1001,A5,'School asset register'!$W$2:$W$1001,"&lt;&gt;Disposed",'School asset register'!$W$2:$W$1001,"&lt;&gt;Lost",'School asset register'!$W$2:$W$1001,"&lt;&gt;Written off")</f>
        <v/>
      </c>
      <c r="D5" s="23">
        <f>SUMIFS('School asset register'!$AD$2:$AD$1001,'School asset register'!$D$2:$D$1001,A5,'School asset register'!$W$2:$W$1001,"&lt;&gt;Disposed",'School asset register'!$W$2:$W$1001,"&lt;&gt;Lost",'School asset register'!$W$2:$W$1001,"&lt;&gt;Written off")</f>
        <v/>
      </c>
    </row>
    <row r="6">
      <c r="A6" s="22">
        <f>Lists!A3</f>
        <v/>
      </c>
      <c r="B6" s="22">
        <f>COUNTIFS('School asset register'!$D$2:$D$1001,A6,'School asset register'!$W$2:$W$1001,"&lt;&gt;Disposed",'School asset register'!$W$2:$W$1001,"&lt;&gt;Lost",'School asset register'!$W$2:$W$1001,"&lt;&gt;Written off")</f>
        <v/>
      </c>
      <c r="C6" s="23">
        <f>SUMIFS('School asset register'!$Q$2:$Q$1001,'School asset register'!$D$2:$D$1001,A6,'School asset register'!$W$2:$W$1001,"&lt;&gt;Disposed",'School asset register'!$W$2:$W$1001,"&lt;&gt;Lost",'School asset register'!$W$2:$W$1001,"&lt;&gt;Written off")</f>
        <v/>
      </c>
      <c r="D6" s="23">
        <f>SUMIFS('School asset register'!$AD$2:$AD$1001,'School asset register'!$D$2:$D$1001,A6,'School asset register'!$W$2:$W$1001,"&lt;&gt;Disposed",'School asset register'!$W$2:$W$1001,"&lt;&gt;Lost",'School asset register'!$W$2:$W$1001,"&lt;&gt;Written off")</f>
        <v/>
      </c>
    </row>
    <row r="7">
      <c r="A7" s="22">
        <f>Lists!A4</f>
        <v/>
      </c>
      <c r="B7" s="22">
        <f>COUNTIFS('School asset register'!$D$2:$D$1001,A7,'School asset register'!$W$2:$W$1001,"&lt;&gt;Disposed",'School asset register'!$W$2:$W$1001,"&lt;&gt;Lost",'School asset register'!$W$2:$W$1001,"&lt;&gt;Written off")</f>
        <v/>
      </c>
      <c r="C7" s="23">
        <f>SUMIFS('School asset register'!$Q$2:$Q$1001,'School asset register'!$D$2:$D$1001,A7,'School asset register'!$W$2:$W$1001,"&lt;&gt;Disposed",'School asset register'!$W$2:$W$1001,"&lt;&gt;Lost",'School asset register'!$W$2:$W$1001,"&lt;&gt;Written off")</f>
        <v/>
      </c>
      <c r="D7" s="23">
        <f>SUMIFS('School asset register'!$AD$2:$AD$1001,'School asset register'!$D$2:$D$1001,A7,'School asset register'!$W$2:$W$1001,"&lt;&gt;Disposed",'School asset register'!$W$2:$W$1001,"&lt;&gt;Lost",'School asset register'!$W$2:$W$1001,"&lt;&gt;Written off")</f>
        <v/>
      </c>
    </row>
    <row r="8">
      <c r="A8" s="22">
        <f>Lists!A5</f>
        <v/>
      </c>
      <c r="B8" s="22">
        <f>COUNTIFS('School asset register'!$D$2:$D$1001,A8,'School asset register'!$W$2:$W$1001,"&lt;&gt;Disposed",'School asset register'!$W$2:$W$1001,"&lt;&gt;Lost",'School asset register'!$W$2:$W$1001,"&lt;&gt;Written off")</f>
        <v/>
      </c>
      <c r="C8" s="23">
        <f>SUMIFS('School asset register'!$Q$2:$Q$1001,'School asset register'!$D$2:$D$1001,A8,'School asset register'!$W$2:$W$1001,"&lt;&gt;Disposed",'School asset register'!$W$2:$W$1001,"&lt;&gt;Lost",'School asset register'!$W$2:$W$1001,"&lt;&gt;Written off")</f>
        <v/>
      </c>
      <c r="D8" s="23">
        <f>SUMIFS('School asset register'!$AD$2:$AD$1001,'School asset register'!$D$2:$D$1001,A8,'School asset register'!$W$2:$W$1001,"&lt;&gt;Disposed",'School asset register'!$W$2:$W$1001,"&lt;&gt;Lost",'School asset register'!$W$2:$W$1001,"&lt;&gt;Written off")</f>
        <v/>
      </c>
    </row>
    <row r="9">
      <c r="A9" s="22">
        <f>Lists!A6</f>
        <v/>
      </c>
      <c r="B9" s="22">
        <f>COUNTIFS('School asset register'!$D$2:$D$1001,A9,'School asset register'!$W$2:$W$1001,"&lt;&gt;Disposed",'School asset register'!$W$2:$W$1001,"&lt;&gt;Lost",'School asset register'!$W$2:$W$1001,"&lt;&gt;Written off")</f>
        <v/>
      </c>
      <c r="C9" s="23">
        <f>SUMIFS('School asset register'!$Q$2:$Q$1001,'School asset register'!$D$2:$D$1001,A9,'School asset register'!$W$2:$W$1001,"&lt;&gt;Disposed",'School asset register'!$W$2:$W$1001,"&lt;&gt;Lost",'School asset register'!$W$2:$W$1001,"&lt;&gt;Written off")</f>
        <v/>
      </c>
      <c r="D9" s="23">
        <f>SUMIFS('School asset register'!$AD$2:$AD$1001,'School asset register'!$D$2:$D$1001,A9,'School asset register'!$W$2:$W$1001,"&lt;&gt;Disposed",'School asset register'!$W$2:$W$1001,"&lt;&gt;Lost",'School asset register'!$W$2:$W$1001,"&lt;&gt;Written off")</f>
        <v/>
      </c>
    </row>
    <row r="10">
      <c r="A10" s="22">
        <f>Lists!A7</f>
        <v/>
      </c>
      <c r="B10" s="22">
        <f>COUNTIFS('School asset register'!$D$2:$D$1001,A10,'School asset register'!$W$2:$W$1001,"&lt;&gt;Disposed",'School asset register'!$W$2:$W$1001,"&lt;&gt;Lost",'School asset register'!$W$2:$W$1001,"&lt;&gt;Written off")</f>
        <v/>
      </c>
      <c r="C10" s="23">
        <f>SUMIFS('School asset register'!$Q$2:$Q$1001,'School asset register'!$D$2:$D$1001,A10,'School asset register'!$W$2:$W$1001,"&lt;&gt;Disposed",'School asset register'!$W$2:$W$1001,"&lt;&gt;Lost",'School asset register'!$W$2:$W$1001,"&lt;&gt;Written off")</f>
        <v/>
      </c>
      <c r="D10" s="23">
        <f>SUMIFS('School asset register'!$AD$2:$AD$1001,'School asset register'!$D$2:$D$1001,A10,'School asset register'!$W$2:$W$1001,"&lt;&gt;Disposed",'School asset register'!$W$2:$W$1001,"&lt;&gt;Lost",'School asset register'!$W$2:$W$1001,"&lt;&gt;Written off")</f>
        <v/>
      </c>
    </row>
    <row r="11">
      <c r="A11" s="22">
        <f>Lists!A8</f>
        <v/>
      </c>
      <c r="B11" s="22">
        <f>COUNTIFS('School asset register'!$D$2:$D$1001,A11,'School asset register'!$W$2:$W$1001,"&lt;&gt;Disposed",'School asset register'!$W$2:$W$1001,"&lt;&gt;Lost",'School asset register'!$W$2:$W$1001,"&lt;&gt;Written off")</f>
        <v/>
      </c>
      <c r="C11" s="23">
        <f>SUMIFS('School asset register'!$Q$2:$Q$1001,'School asset register'!$D$2:$D$1001,A11,'School asset register'!$W$2:$W$1001,"&lt;&gt;Disposed",'School asset register'!$W$2:$W$1001,"&lt;&gt;Lost",'School asset register'!$W$2:$W$1001,"&lt;&gt;Written off")</f>
        <v/>
      </c>
      <c r="D11" s="23">
        <f>SUMIFS('School asset register'!$AD$2:$AD$1001,'School asset register'!$D$2:$D$1001,A11,'School asset register'!$W$2:$W$1001,"&lt;&gt;Disposed",'School asset register'!$W$2:$W$1001,"&lt;&gt;Lost",'School asset register'!$W$2:$W$1001,"&lt;&gt;Written off")</f>
        <v/>
      </c>
    </row>
    <row r="12">
      <c r="A12" s="22">
        <f>Lists!A9</f>
        <v/>
      </c>
      <c r="B12" s="22">
        <f>COUNTIFS('School asset register'!$D$2:$D$1001,A12,'School asset register'!$W$2:$W$1001,"&lt;&gt;Disposed",'School asset register'!$W$2:$W$1001,"&lt;&gt;Lost",'School asset register'!$W$2:$W$1001,"&lt;&gt;Written off")</f>
        <v/>
      </c>
      <c r="C12" s="23">
        <f>SUMIFS('School asset register'!$Q$2:$Q$1001,'School asset register'!$D$2:$D$1001,A12,'School asset register'!$W$2:$W$1001,"&lt;&gt;Disposed",'School asset register'!$W$2:$W$1001,"&lt;&gt;Lost",'School asset register'!$W$2:$W$1001,"&lt;&gt;Written off")</f>
        <v/>
      </c>
      <c r="D12" s="23">
        <f>SUMIFS('School asset register'!$AD$2:$AD$1001,'School asset register'!$D$2:$D$1001,A12,'School asset register'!$W$2:$W$1001,"&lt;&gt;Disposed",'School asset register'!$W$2:$W$1001,"&lt;&gt;Lost",'School asset register'!$W$2:$W$1001,"&lt;&gt;Written off")</f>
        <v/>
      </c>
    </row>
    <row r="13">
      <c r="A13" s="22">
        <f>Lists!A10</f>
        <v/>
      </c>
      <c r="B13" s="22">
        <f>COUNTIFS('School asset register'!$D$2:$D$1001,A13,'School asset register'!$W$2:$W$1001,"&lt;&gt;Disposed",'School asset register'!$W$2:$W$1001,"&lt;&gt;Lost",'School asset register'!$W$2:$W$1001,"&lt;&gt;Written off")</f>
        <v/>
      </c>
      <c r="C13" s="23">
        <f>SUMIFS('School asset register'!$Q$2:$Q$1001,'School asset register'!$D$2:$D$1001,A13,'School asset register'!$W$2:$W$1001,"&lt;&gt;Disposed",'School asset register'!$W$2:$W$1001,"&lt;&gt;Lost",'School asset register'!$W$2:$W$1001,"&lt;&gt;Written off")</f>
        <v/>
      </c>
      <c r="D13" s="23">
        <f>SUMIFS('School asset register'!$AD$2:$AD$1001,'School asset register'!$D$2:$D$1001,A13,'School asset register'!$W$2:$W$1001,"&lt;&gt;Disposed",'School asset register'!$W$2:$W$1001,"&lt;&gt;Lost",'School asset register'!$W$2:$W$1001,"&lt;&gt;Written off")</f>
        <v/>
      </c>
    </row>
    <row r="14">
      <c r="A14" s="22">
        <f>Lists!A11</f>
        <v/>
      </c>
      <c r="B14" s="22">
        <f>COUNTIFS('School asset register'!$D$2:$D$1001,A14,'School asset register'!$W$2:$W$1001,"&lt;&gt;Disposed",'School asset register'!$W$2:$W$1001,"&lt;&gt;Lost",'School asset register'!$W$2:$W$1001,"&lt;&gt;Written off")</f>
        <v/>
      </c>
      <c r="C14" s="23">
        <f>SUMIFS('School asset register'!$Q$2:$Q$1001,'School asset register'!$D$2:$D$1001,A14,'School asset register'!$W$2:$W$1001,"&lt;&gt;Disposed",'School asset register'!$W$2:$W$1001,"&lt;&gt;Lost",'School asset register'!$W$2:$W$1001,"&lt;&gt;Written off")</f>
        <v/>
      </c>
      <c r="D14" s="23">
        <f>SUMIFS('School asset register'!$AD$2:$AD$1001,'School asset register'!$D$2:$D$1001,A14,'School asset register'!$W$2:$W$1001,"&lt;&gt;Disposed",'School asset register'!$W$2:$W$1001,"&lt;&gt;Lost",'School asset register'!$W$2:$W$1001,"&lt;&gt;Written off")</f>
        <v/>
      </c>
    </row>
    <row r="15">
      <c r="A15" s="22">
        <f>Lists!A12</f>
        <v/>
      </c>
      <c r="B15" s="22">
        <f>COUNTIFS('School asset register'!$D$2:$D$1001,A15,'School asset register'!$W$2:$W$1001,"&lt;&gt;Disposed",'School asset register'!$W$2:$W$1001,"&lt;&gt;Lost",'School asset register'!$W$2:$W$1001,"&lt;&gt;Written off")</f>
        <v/>
      </c>
      <c r="C15" s="23">
        <f>SUMIFS('School asset register'!$Q$2:$Q$1001,'School asset register'!$D$2:$D$1001,A15,'School asset register'!$W$2:$W$1001,"&lt;&gt;Disposed",'School asset register'!$W$2:$W$1001,"&lt;&gt;Lost",'School asset register'!$W$2:$W$1001,"&lt;&gt;Written off")</f>
        <v/>
      </c>
      <c r="D15" s="23">
        <f>SUMIFS('School asset register'!$AD$2:$AD$1001,'School asset register'!$D$2:$D$1001,A15,'School asset register'!$W$2:$W$1001,"&lt;&gt;Disposed",'School asset register'!$W$2:$W$1001,"&lt;&gt;Lost",'School asset register'!$W$2:$W$1001,"&lt;&gt;Written off")</f>
        <v/>
      </c>
    </row>
    <row r="16">
      <c r="A16" s="22">
        <f>Lists!A13</f>
        <v/>
      </c>
      <c r="B16" s="22">
        <f>COUNTIFS('School asset register'!$D$2:$D$1001,A16,'School asset register'!$W$2:$W$1001,"&lt;&gt;Disposed",'School asset register'!$W$2:$W$1001,"&lt;&gt;Lost",'School asset register'!$W$2:$W$1001,"&lt;&gt;Written off")</f>
        <v/>
      </c>
      <c r="C16" s="23">
        <f>SUMIFS('School asset register'!$Q$2:$Q$1001,'School asset register'!$D$2:$D$1001,A16,'School asset register'!$W$2:$W$1001,"&lt;&gt;Disposed",'School asset register'!$W$2:$W$1001,"&lt;&gt;Lost",'School asset register'!$W$2:$W$1001,"&lt;&gt;Written off")</f>
        <v/>
      </c>
      <c r="D16" s="23">
        <f>SUMIFS('School asset register'!$AD$2:$AD$1001,'School asset register'!$D$2:$D$1001,A16,'School asset register'!$W$2:$W$1001,"&lt;&gt;Disposed",'School asset register'!$W$2:$W$1001,"&lt;&gt;Lost",'School asset register'!$W$2:$W$1001,"&lt;&gt;Written off")</f>
        <v/>
      </c>
    </row>
    <row r="17">
      <c r="A17" s="22">
        <f>Lists!A14</f>
        <v/>
      </c>
      <c r="B17" s="22">
        <f>COUNTIFS('School asset register'!$D$2:$D$1001,A17,'School asset register'!$W$2:$W$1001,"&lt;&gt;Disposed",'School asset register'!$W$2:$W$1001,"&lt;&gt;Lost",'School asset register'!$W$2:$W$1001,"&lt;&gt;Written off")</f>
        <v/>
      </c>
      <c r="C17" s="23">
        <f>SUMIFS('School asset register'!$Q$2:$Q$1001,'School asset register'!$D$2:$D$1001,A17,'School asset register'!$W$2:$W$1001,"&lt;&gt;Disposed",'School asset register'!$W$2:$W$1001,"&lt;&gt;Lost",'School asset register'!$W$2:$W$1001,"&lt;&gt;Written off")</f>
        <v/>
      </c>
      <c r="D17" s="23">
        <f>SUMIFS('School asset register'!$AD$2:$AD$1001,'School asset register'!$D$2:$D$1001,A17,'School asset register'!$W$2:$W$1001,"&lt;&gt;Disposed",'School asset register'!$W$2:$W$1001,"&lt;&gt;Lost",'School asset register'!$W$2:$W$1001,"&lt;&gt;Written off")</f>
        <v/>
      </c>
    </row>
    <row r="18">
      <c r="A18" s="10" t="inlineStr">
        <is>
          <t>Total</t>
        </is>
      </c>
      <c r="B18" s="10">
        <f>SUM(B5:B17)</f>
        <v/>
      </c>
      <c r="C18" s="24">
        <f>SUM(C5:C17)</f>
        <v/>
      </c>
      <c r="D18" s="24">
        <f>SUM(D5:D17)</f>
        <v/>
      </c>
    </row>
    <row r="20">
      <c r="A20" s="13" t="inlineStr">
        <is>
          <t>Funding source</t>
        </is>
      </c>
      <c r="B20" s="13" t="inlineStr">
        <is>
          <t>Items</t>
        </is>
      </c>
      <c r="C20" s="13" t="inlineStr">
        <is>
          <t>Purchase cost</t>
        </is>
      </c>
    </row>
    <row r="21">
      <c r="A21" s="22">
        <f>Lists!B2</f>
        <v/>
      </c>
      <c r="B21" s="22">
        <f>COUNTIFS('School asset register'!$N$2:$N$1001,A21,'School asset register'!$W$2:$W$1001,"&lt;&gt;Disposed",'School asset register'!$W$2:$W$1001,"&lt;&gt;Lost",'School asset register'!$W$2:$W$1001,"&lt;&gt;Written off")</f>
        <v/>
      </c>
      <c r="C21" s="23">
        <f>SUMIFS('School asset register'!$Q$2:$Q$1001,'School asset register'!$N$2:$N$1001,A21,'School asset register'!$W$2:$W$1001,"&lt;&gt;Disposed",'School asset register'!$W$2:$W$1001,"&lt;&gt;Lost",'School asset register'!$W$2:$W$1001,"&lt;&gt;Written off")</f>
        <v/>
      </c>
    </row>
    <row r="22">
      <c r="A22" s="22">
        <f>Lists!B3</f>
        <v/>
      </c>
      <c r="B22" s="22">
        <f>COUNTIFS('School asset register'!$N$2:$N$1001,A22,'School asset register'!$W$2:$W$1001,"&lt;&gt;Disposed",'School asset register'!$W$2:$W$1001,"&lt;&gt;Lost",'School asset register'!$W$2:$W$1001,"&lt;&gt;Written off")</f>
        <v/>
      </c>
      <c r="C22" s="23">
        <f>SUMIFS('School asset register'!$Q$2:$Q$1001,'School asset register'!$N$2:$N$1001,A22,'School asset register'!$W$2:$W$1001,"&lt;&gt;Disposed",'School asset register'!$W$2:$W$1001,"&lt;&gt;Lost",'School asset register'!$W$2:$W$1001,"&lt;&gt;Written off")</f>
        <v/>
      </c>
    </row>
    <row r="23">
      <c r="A23" s="22">
        <f>Lists!B4</f>
        <v/>
      </c>
      <c r="B23" s="22">
        <f>COUNTIFS('School asset register'!$N$2:$N$1001,A23,'School asset register'!$W$2:$W$1001,"&lt;&gt;Disposed",'School asset register'!$W$2:$W$1001,"&lt;&gt;Lost",'School asset register'!$W$2:$W$1001,"&lt;&gt;Written off")</f>
        <v/>
      </c>
      <c r="C23" s="23">
        <f>SUMIFS('School asset register'!$Q$2:$Q$1001,'School asset register'!$N$2:$N$1001,A23,'School asset register'!$W$2:$W$1001,"&lt;&gt;Disposed",'School asset register'!$W$2:$W$1001,"&lt;&gt;Lost",'School asset register'!$W$2:$W$1001,"&lt;&gt;Written off")</f>
        <v/>
      </c>
    </row>
    <row r="24">
      <c r="A24" s="22">
        <f>Lists!B5</f>
        <v/>
      </c>
      <c r="B24" s="22">
        <f>COUNTIFS('School asset register'!$N$2:$N$1001,A24,'School asset register'!$W$2:$W$1001,"&lt;&gt;Disposed",'School asset register'!$W$2:$W$1001,"&lt;&gt;Lost",'School asset register'!$W$2:$W$1001,"&lt;&gt;Written off")</f>
        <v/>
      </c>
      <c r="C24" s="23">
        <f>SUMIFS('School asset register'!$Q$2:$Q$1001,'School asset register'!$N$2:$N$1001,A24,'School asset register'!$W$2:$W$1001,"&lt;&gt;Disposed",'School asset register'!$W$2:$W$1001,"&lt;&gt;Lost",'School asset register'!$W$2:$W$1001,"&lt;&gt;Written off")</f>
        <v/>
      </c>
    </row>
    <row r="25">
      <c r="A25" s="22">
        <f>Lists!B6</f>
        <v/>
      </c>
      <c r="B25" s="22">
        <f>COUNTIFS('School asset register'!$N$2:$N$1001,A25,'School asset register'!$W$2:$W$1001,"&lt;&gt;Disposed",'School asset register'!$W$2:$W$1001,"&lt;&gt;Lost",'School asset register'!$W$2:$W$1001,"&lt;&gt;Written off")</f>
        <v/>
      </c>
      <c r="C25" s="23">
        <f>SUMIFS('School asset register'!$Q$2:$Q$1001,'School asset register'!$N$2:$N$1001,A25,'School asset register'!$W$2:$W$1001,"&lt;&gt;Disposed",'School asset register'!$W$2:$W$1001,"&lt;&gt;Lost",'School asset register'!$W$2:$W$1001,"&lt;&gt;Written off")</f>
        <v/>
      </c>
    </row>
    <row r="26">
      <c r="A26" s="22">
        <f>Lists!B7</f>
        <v/>
      </c>
      <c r="B26" s="22">
        <f>COUNTIFS('School asset register'!$N$2:$N$1001,A26,'School asset register'!$W$2:$W$1001,"&lt;&gt;Disposed",'School asset register'!$W$2:$W$1001,"&lt;&gt;Lost",'School asset register'!$W$2:$W$1001,"&lt;&gt;Written off")</f>
        <v/>
      </c>
      <c r="C26" s="23">
        <f>SUMIFS('School asset register'!$Q$2:$Q$1001,'School asset register'!$N$2:$N$1001,A26,'School asset register'!$W$2:$W$1001,"&lt;&gt;Disposed",'School asset register'!$W$2:$W$1001,"&lt;&gt;Lost",'School asset register'!$W$2:$W$1001,"&lt;&gt;Written off")</f>
        <v/>
      </c>
    </row>
    <row r="28">
      <c r="A28" s="25" t="inlineStr">
        <is>
          <t>Items in Poor or Scrap condition</t>
        </is>
      </c>
      <c r="B28" s="26">
        <f>COUNTIF('School asset register'!$V$2:$V$1001,"Poor")+COUNTIF('School asset register'!$V$2:$V$1001,"Scrap")</f>
        <v/>
      </c>
    </row>
    <row r="29">
      <c r="A29" s="27" t="inlineStr">
        <is>
          <t>Items never verified</t>
        </is>
      </c>
      <c r="B29" s="28">
        <f>COUNTIFS('School asset register'!$A$2:$A$1001,"&lt;&gt;",'School asset register'!$AA$2:$AA$1001,"")</f>
        <v/>
      </c>
    </row>
    <row r="30">
      <c r="A30" s="27" t="inlineStr">
        <is>
          <t>Items not verified in the last 365 days</t>
        </is>
      </c>
      <c r="B30" s="28">
        <f>COUNTIFS('School asset register'!$AA$2:$AA$1001,"&lt;"&amp;(TODAY()-365))</f>
        <v/>
      </c>
    </row>
    <row r="31">
      <c r="A31" s="27" t="inlineStr">
        <is>
          <t>Items lost or written off</t>
        </is>
      </c>
      <c r="B31" s="28">
        <f>COUNTIF('School asset register'!$W$2:$W$1001,"Lost")+COUNTIF('School asset register'!$W$2:$W$1001,"Written off")</f>
        <v/>
      </c>
    </row>
    <row r="33">
      <c r="A33" s="8" t="inlineStr">
        <is>
          <t>Track this automatically with Asetavo — asetavo.com/free-asset-tracking-software</t>
        </is>
      </c>
    </row>
  </sheetData>
  <hyperlinks>
    <hyperlink xmlns:r="http://schemas.openxmlformats.org/officeDocument/2006/relationships" ref="A33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23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5" t="inlineStr">
        <is>
          <t>Category</t>
        </is>
      </c>
      <c r="B1" s="5" t="inlineStr">
        <is>
          <t>Funding source</t>
        </is>
      </c>
      <c r="C1" s="5" t="inlineStr">
        <is>
          <t>Depreciation method</t>
        </is>
      </c>
      <c r="D1" s="5" t="inlineStr">
        <is>
          <t>Condition</t>
        </is>
      </c>
      <c r="E1" s="5" t="inlineStr">
        <is>
          <t>Status</t>
        </is>
      </c>
      <c r="F1" s="5" t="inlineStr">
        <is>
          <t>Tag type</t>
        </is>
      </c>
      <c r="G1" s="5" t="inlineStr">
        <is>
          <t>Currency</t>
        </is>
      </c>
      <c r="I1" s="9" t="inlineStr">
        <is>
          <t>Edit these lists to match your organisation. Add new values at the bottom of a list, then extend the matching dropdown range (Data → Data validation) if you add more rows than the list had.</t>
        </is>
      </c>
    </row>
    <row r="2">
      <c r="A2" t="inlineStr">
        <is>
          <t>ICT equipment</t>
        </is>
      </c>
      <c r="B2" t="inlineStr">
        <is>
          <t>School budget</t>
        </is>
      </c>
      <c r="C2" t="inlineStr">
        <is>
          <t>Straight-line</t>
        </is>
      </c>
      <c r="D2" t="inlineStr">
        <is>
          <t>New</t>
        </is>
      </c>
      <c r="E2" t="inlineStr">
        <is>
          <t>In use</t>
        </is>
      </c>
      <c r="F2" t="inlineStr">
        <is>
          <t>QR</t>
        </is>
      </c>
      <c r="G2" t="inlineStr">
        <is>
          <t>USD</t>
        </is>
      </c>
    </row>
    <row r="3">
      <c r="A3" t="inlineStr">
        <is>
          <t>Furniture</t>
        </is>
      </c>
      <c r="B3" t="inlineStr">
        <is>
          <t>Government grant</t>
        </is>
      </c>
      <c r="C3" t="inlineStr">
        <is>
          <t>None</t>
        </is>
      </c>
      <c r="D3" t="inlineStr">
        <is>
          <t>Good</t>
        </is>
      </c>
      <c r="E3" t="inlineStr">
        <is>
          <t>In store</t>
        </is>
      </c>
      <c r="F3" t="inlineStr">
        <is>
          <t>Barcode</t>
        </is>
      </c>
      <c r="G3" t="inlineStr">
        <is>
          <t>EUR</t>
        </is>
      </c>
    </row>
    <row r="4">
      <c r="A4" t="inlineStr">
        <is>
          <t>Science &amp; laboratory equipment</t>
        </is>
      </c>
      <c r="B4" t="inlineStr">
        <is>
          <t>Donor</t>
        </is>
      </c>
      <c r="D4" t="inlineStr">
        <is>
          <t>Fair</t>
        </is>
      </c>
      <c r="E4" t="inlineStr">
        <is>
          <t>In repair</t>
        </is>
      </c>
      <c r="F4" t="inlineStr">
        <is>
          <t>NFC</t>
        </is>
      </c>
      <c r="G4" t="inlineStr">
        <is>
          <t>GBP</t>
        </is>
      </c>
    </row>
    <row r="5">
      <c r="A5" t="inlineStr">
        <is>
          <t>Teaching aids &amp; AV</t>
        </is>
      </c>
      <c r="B5" t="inlineStr">
        <is>
          <t>Parents / PTA</t>
        </is>
      </c>
      <c r="D5" t="inlineStr">
        <is>
          <t>Poor</t>
        </is>
      </c>
      <c r="E5" t="inlineStr">
        <is>
          <t>In transit</t>
        </is>
      </c>
      <c r="F5" t="inlineStr">
        <is>
          <t>UHF RFID</t>
        </is>
      </c>
      <c r="G5" t="inlineStr">
        <is>
          <t>KES</t>
        </is>
      </c>
    </row>
    <row r="6">
      <c r="A6" t="inlineStr">
        <is>
          <t>Sports equipment</t>
        </is>
      </c>
      <c r="B6" t="inlineStr">
        <is>
          <t>Fundraising</t>
        </is>
      </c>
      <c r="D6" t="inlineStr">
        <is>
          <t>Scrap</t>
        </is>
      </c>
      <c r="E6" t="inlineStr">
        <is>
          <t>Disposed</t>
        </is>
      </c>
      <c r="F6" t="inlineStr">
        <is>
          <t>None yet</t>
        </is>
      </c>
      <c r="G6" t="inlineStr">
        <is>
          <t>TZS</t>
        </is>
      </c>
    </row>
    <row r="7">
      <c r="A7" t="inlineStr">
        <is>
          <t>Musical instruments</t>
        </is>
      </c>
      <c r="B7" t="inlineStr">
        <is>
          <t>Other</t>
        </is>
      </c>
      <c r="E7" t="inlineStr">
        <is>
          <t>Lost</t>
        </is>
      </c>
      <c r="G7" t="inlineStr">
        <is>
          <t>UGX</t>
        </is>
      </c>
    </row>
    <row r="8">
      <c r="A8" t="inlineStr">
        <is>
          <t>Kitchen &amp; catering</t>
        </is>
      </c>
      <c r="E8" t="inlineStr">
        <is>
          <t>Written off</t>
        </is>
      </c>
      <c r="G8" t="inlineStr">
        <is>
          <t>RWF</t>
        </is>
      </c>
    </row>
    <row r="9">
      <c r="A9" t="inlineStr">
        <is>
          <t>Library equipment</t>
        </is>
      </c>
      <c r="G9" t="inlineStr">
        <is>
          <t>NGN</t>
        </is>
      </c>
    </row>
    <row r="10">
      <c r="A10" t="inlineStr">
        <is>
          <t>Office equipment</t>
        </is>
      </c>
      <c r="G10" t="inlineStr">
        <is>
          <t>ZAR</t>
        </is>
      </c>
    </row>
    <row r="11">
      <c r="A11" t="inlineStr">
        <is>
          <t>Vehicles</t>
        </is>
      </c>
      <c r="G11" t="inlineStr">
        <is>
          <t>INR</t>
        </is>
      </c>
    </row>
    <row r="12">
      <c r="A12" t="inlineStr">
        <is>
          <t>Buildings &amp; land</t>
        </is>
      </c>
      <c r="G12" t="inlineStr">
        <is>
          <t>AED</t>
        </is>
      </c>
    </row>
    <row r="13">
      <c r="A13" t="inlineStr">
        <is>
          <t>Grounds &amp; maintenance</t>
        </is>
      </c>
      <c r="G13" t="inlineStr">
        <is>
          <t>CAD</t>
        </is>
      </c>
    </row>
    <row r="14">
      <c r="A14" t="inlineStr">
        <is>
          <t>Other</t>
        </is>
      </c>
      <c r="G14" t="inlineStr">
        <is>
          <t>AUD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2026-10-08T06:11:08Z</dcterms:created>
  <dcterms:modified xmlns:dcterms="http://purl.org/dc/terms/" xmlns:xsi="http://www.w3.org/2001/XMLSchema-instance" xsi:type="dcterms:W3CDTF">2026-10-08T06:11:08Z</dcterms:modified>
</cp:coreProperties>
</file>